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030" firstSheet="2" activeTab="2"/>
  </bookViews>
  <sheets>
    <sheet name="Манзилли" sheetId="12" state="hidden" r:id="rId1"/>
    <sheet name="свод жами " sheetId="9" state="hidden" r:id="rId2"/>
    <sheet name="СВОД" sheetId="5" r:id="rId3"/>
    <sheet name="Лист1" sheetId="14" state="hidden" r:id="rId4"/>
    <sheet name="кечагидан фарқи" sheetId="10" state="hidden" r:id="rId5"/>
    <sheet name="Қишлоқ хўжалиги0" sheetId="4" state="hidden" r:id="rId6"/>
    <sheet name="Қишлоқ хўжалиги" sheetId="7" state="hidden" r:id="rId7"/>
    <sheet name="кунлик" sheetId="15" state="hidden" r:id="rId8"/>
    <sheet name="4 кунлик" sheetId="19" state="hidden" r:id="rId9"/>
    <sheet name="Ваканция" sheetId="16" state="hidden" r:id="rId10"/>
  </sheets>
  <definedNames>
    <definedName name="_" localSheetId="8" hidden="1">#REF!</definedName>
    <definedName name="_" localSheetId="7" hidden="1">#REF!</definedName>
    <definedName name="_" hidden="1">#REF!</definedName>
    <definedName name="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__xlfn.BAHTTEXT" hidden="1">#NAME?</definedName>
    <definedName name="____________________________________xlfn.BAHTTEXT" hidden="1">#NAME?</definedName>
    <definedName name="_________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localSheetId="8" hidden="1">{#N/A,#N/A,TRUE,"일정"}</definedName>
    <definedName name="___________________________________tt1" localSheetId="7" hidden="1">{#N/A,#N/A,TRUE,"일정"}</definedName>
    <definedName name="___________________________________tt1" hidden="1">{#N/A,#N/A,TRUE,"일정"}</definedName>
    <definedName name="___________________________________xlfn.BAHTTEXT" hidden="1">#NAME?</definedName>
    <definedName name="__________________________________a12" localSheetId="8" hidden="1">{"'Monthly 1997'!$A$3:$S$89"}</definedName>
    <definedName name="__________________________________a12" localSheetId="7" hidden="1">{"'Monthly 1997'!$A$3:$S$89"}</definedName>
    <definedName name="__________________________________a12" hidden="1">{"'Monthly 1997'!$A$3:$S$89"}</definedName>
    <definedName name="_________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xlfn.BAHTTEXT" hidden="1">#NAME?</definedName>
    <definedName name="_______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localSheetId="8" hidden="1">{#N/A,#N/A,TRUE,"일정"}</definedName>
    <definedName name="_________________________________tt1" localSheetId="7" hidden="1">{#N/A,#N/A,TRUE,"일정"}</definedName>
    <definedName name="_________________________________tt1" hidden="1">{#N/A,#N/A,TRUE,"일정"}</definedName>
    <definedName name="_________________________________xlfn.BAHTTEXT" hidden="1">#NAME?</definedName>
    <definedName name="________________________________A1" hidden="1">#REF!</definedName>
    <definedName name="________________________________a12" localSheetId="8" hidden="1">{"'Monthly 1997'!$A$3:$S$89"}</definedName>
    <definedName name="________________________________a12" localSheetId="7" hidden="1">{"'Monthly 1997'!$A$3:$S$89"}</definedName>
    <definedName name="________________________________a12" hidden="1">{"'Monthly 1997'!$A$3:$S$89"}</definedName>
    <definedName name="_______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xlfn.BAHTTEXT" hidden="1">#NAME?</definedName>
    <definedName name="_______________________________A1" hidden="1">#REF!</definedName>
    <definedName name="_____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localSheetId="8" hidden="1">{#N/A,#N/A,TRUE,"일정"}</definedName>
    <definedName name="_______________________________tt1" localSheetId="7" hidden="1">{#N/A,#N/A,TRUE,"일정"}</definedName>
    <definedName name="_______________________________tt1" hidden="1">{#N/A,#N/A,TRUE,"일정"}</definedName>
    <definedName name="_______________________________xlfn.BAHTTEXT" hidden="1">#NAME?</definedName>
    <definedName name="______________________________a12" localSheetId="8" hidden="1">{"'Monthly 1997'!$A$3:$S$89"}</definedName>
    <definedName name="______________________________a12" localSheetId="7" hidden="1">{"'Monthly 1997'!$A$3:$S$89"}</definedName>
    <definedName name="______________________________a12" hidden="1">{"'Monthly 1997'!$A$3:$S$89"}</definedName>
    <definedName name="_____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hidden="1">#REF!</definedName>
    <definedName name="___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localSheetId="8" hidden="1">{#N/A,#N/A,TRUE,"일정"}</definedName>
    <definedName name="_____________________________tt1" localSheetId="7" hidden="1">{#N/A,#N/A,TRUE,"일정"}</definedName>
    <definedName name="_____________________________tt1" hidden="1">{#N/A,#N/A,TRUE,"일정"}</definedName>
    <definedName name="_____________________________xlfn.BAHTTEXT" hidden="1">#NAME?</definedName>
    <definedName name="____________________________A1" hidden="1">#REF!</definedName>
    <definedName name="____________________________a12" localSheetId="8" hidden="1">{"'Monthly 1997'!$A$3:$S$89"}</definedName>
    <definedName name="____________________________a12" localSheetId="7" hidden="1">{"'Monthly 1997'!$A$3:$S$89"}</definedName>
    <definedName name="____________________________a12" hidden="1">{"'Monthly 1997'!$A$3:$S$89"}</definedName>
    <definedName name="___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localSheetId="8" hidden="1">{#N/A,#N/A,TRUE,"일정"}</definedName>
    <definedName name="___________________________tt1" localSheetId="7" hidden="1">{#N/A,#N/A,TRUE,"일정"}</definedName>
    <definedName name="___________________________tt1" hidden="1">{#N/A,#N/A,TRUE,"일정"}</definedName>
    <definedName name="___________________________xlfn.BAHTTEXT" hidden="1">#NAME?</definedName>
    <definedName name="__________________________A1" hidden="1">#REF!</definedName>
    <definedName name="__________________________a12" localSheetId="8" hidden="1">{"'Monthly 1997'!$A$3:$S$89"}</definedName>
    <definedName name="__________________________a12" localSheetId="7" hidden="1">{"'Monthly 1997'!$A$3:$S$89"}</definedName>
    <definedName name="__________________________a12" hidden="1">{"'Monthly 1997'!$A$3:$S$89"}</definedName>
    <definedName name="____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t1" localSheetId="8" hidden="1">{#N/A,#N/A,TRUE,"일정"}</definedName>
    <definedName name="__________________________tt1" localSheetId="7" hidden="1">{#N/A,#N/A,TRUE,"일정"}</definedName>
    <definedName name="__________________________tt1" hidden="1">{#N/A,#N/A,TRUE,"일정"}</definedName>
    <definedName name="__________________________xlfn.BAHTTEXT" hidden="1">#NAME?</definedName>
    <definedName name="_________________________A1" hidden="1">#REF!</definedName>
    <definedName name="_________________________a12" localSheetId="8" hidden="1">{"'Monthly 1997'!$A$3:$S$89"}</definedName>
    <definedName name="_________________________a12" localSheetId="7" hidden="1">{"'Monthly 1997'!$A$3:$S$89"}</definedName>
    <definedName name="_________________________a12" hidden="1">{"'Monthly 1997'!$A$3:$S$89"}</definedName>
    <definedName name="____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hidden="1">#REF!</definedName>
    <definedName name="________________________xlfn.BAHTTEXT" hidden="1">#NAME?</definedName>
    <definedName name="_______________________A1" hidden="1">#REF!</definedName>
    <definedName name="_______________________xlfn.BAHTTEXT" hidden="1">#NAME?</definedName>
    <definedName name="______________________A1" hidden="1">#REF!</definedName>
    <definedName name="_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t1" localSheetId="8" hidden="1">{#N/A,#N/A,TRUE,"일정"}</definedName>
    <definedName name="______________________tt1" localSheetId="7" hidden="1">{#N/A,#N/A,TRUE,"일정"}</definedName>
    <definedName name="______________________tt1" hidden="1">{#N/A,#N/A,TRUE,"일정"}</definedName>
    <definedName name="______________________xlfn.BAHTTEXT" hidden="1">#NAME?</definedName>
    <definedName name="_____________________A1" hidden="1">#REF!</definedName>
    <definedName name="_____________________a12" localSheetId="8" hidden="1">{"'Monthly 1997'!$A$3:$S$89"}</definedName>
    <definedName name="_____________________a12" localSheetId="7" hidden="1">{"'Monthly 1997'!$A$3:$S$89"}</definedName>
    <definedName name="_____________________a12" hidden="1">{"'Monthly 1997'!$A$3:$S$89"}</definedName>
    <definedName name="_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t1" localSheetId="8" hidden="1">{#N/A,#N/A,TRUE,"일정"}</definedName>
    <definedName name="_____________________tt1" localSheetId="7" hidden="1">{#N/A,#N/A,TRUE,"일정"}</definedName>
    <definedName name="_____________________tt1" hidden="1">{#N/A,#N/A,TRUE,"일정"}</definedName>
    <definedName name="_____________________xlfn.BAHTTEXT" hidden="1">#NAME?</definedName>
    <definedName name="____________________A1" hidden="1">#REF!</definedName>
    <definedName name="____________________a12" localSheetId="8" hidden="1">{"'Monthly 1997'!$A$3:$S$89"}</definedName>
    <definedName name="____________________a12" localSheetId="7" hidden="1">{"'Monthly 1997'!$A$3:$S$89"}</definedName>
    <definedName name="____________________a12" hidden="1">{"'Monthly 1997'!$A$3:$S$89"}</definedName>
    <definedName name="_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localSheetId="8" hidden="1">{#N/A,#N/A,TRUE,"일정"}</definedName>
    <definedName name="____________________tt1" localSheetId="7" hidden="1">{#N/A,#N/A,TRUE,"일정"}</definedName>
    <definedName name="____________________tt1" hidden="1">{#N/A,#N/A,TRUE,"일정"}</definedName>
    <definedName name="____________________xlfn.BAHTTEXT" hidden="1">#NAME?</definedName>
    <definedName name="___________________A1" hidden="1">#REF!</definedName>
    <definedName name="___________________a12" localSheetId="8" hidden="1">{"'Monthly 1997'!$A$3:$S$89"}</definedName>
    <definedName name="___________________a12" localSheetId="7" hidden="1">{"'Monthly 1997'!$A$3:$S$89"}</definedName>
    <definedName name="___________________a12" hidden="1">{"'Monthly 1997'!$A$3:$S$89"}</definedName>
    <definedName name="_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t1" localSheetId="8" hidden="1">{#N/A,#N/A,TRUE,"일정"}</definedName>
    <definedName name="___________________tt1" localSheetId="7" hidden="1">{#N/A,#N/A,TRUE,"일정"}</definedName>
    <definedName name="___________________tt1" hidden="1">{#N/A,#N/A,TRUE,"일정"}</definedName>
    <definedName name="___________________xlfn.BAHTTEXT" hidden="1">#NAME?</definedName>
    <definedName name="__________________A1" hidden="1">#REF!</definedName>
    <definedName name="__________________a12" localSheetId="8" hidden="1">{"'Monthly 1997'!$A$3:$S$89"}</definedName>
    <definedName name="__________________a12" localSheetId="7" hidden="1">{"'Monthly 1997'!$A$3:$S$89"}</definedName>
    <definedName name="__________________a12" hidden="1">{"'Monthly 1997'!$A$3:$S$89"}</definedName>
    <definedName name="_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localSheetId="8" hidden="1">{#N/A,#N/A,TRUE,"일정"}</definedName>
    <definedName name="__________________tt1" localSheetId="7" hidden="1">{#N/A,#N/A,TRUE,"일정"}</definedName>
    <definedName name="__________________tt1" hidden="1">{#N/A,#N/A,TRUE,"일정"}</definedName>
    <definedName name="__________________xlfn.BAHTTEXT" hidden="1">#NAME?</definedName>
    <definedName name="_________________A1" hidden="1">#REF!</definedName>
    <definedName name="_________________a12" localSheetId="8" hidden="1">{"'Monthly 1997'!$A$3:$S$89"}</definedName>
    <definedName name="_________________a12" localSheetId="7" hidden="1">{"'Monthly 1997'!$A$3:$S$89"}</definedName>
    <definedName name="_________________a12" hidden="1">{"'Monthly 1997'!$A$3:$S$89"}</definedName>
    <definedName name="_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t1" localSheetId="8" hidden="1">{#N/A,#N/A,TRUE,"일정"}</definedName>
    <definedName name="_________________tt1" localSheetId="7" hidden="1">{#N/A,#N/A,TRUE,"일정"}</definedName>
    <definedName name="_________________tt1" hidden="1">{#N/A,#N/A,TRUE,"일정"}</definedName>
    <definedName name="_________________xlfn.BAHTTEXT" hidden="1">#NAME?</definedName>
    <definedName name="________________A1" hidden="1">#REF!</definedName>
    <definedName name="________________a12" localSheetId="8" hidden="1">{"'Monthly 1997'!$A$3:$S$89"}</definedName>
    <definedName name="________________a12" localSheetId="7" hidden="1">{"'Monthly 1997'!$A$3:$S$89"}</definedName>
    <definedName name="________________a12" hidden="1">{"'Monthly 1997'!$A$3:$S$89"}</definedName>
    <definedName name="_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t1" localSheetId="8" hidden="1">{#N/A,#N/A,TRUE,"일정"}</definedName>
    <definedName name="________________tt1" localSheetId="7" hidden="1">{#N/A,#N/A,TRUE,"일정"}</definedName>
    <definedName name="________________tt1" hidden="1">{#N/A,#N/A,TRUE,"일정"}</definedName>
    <definedName name="________________xlfn.BAHTTEXT" hidden="1">#NAME?</definedName>
    <definedName name="_______________a12" localSheetId="8" hidden="1">{"'Monthly 1997'!$A$3:$S$89"}</definedName>
    <definedName name="_______________a12" localSheetId="7" hidden="1">{"'Monthly 1997'!$A$3:$S$89"}</definedName>
    <definedName name="_______________a12" hidden="1">{"'Monthly 1997'!$A$3:$S$89"}</definedName>
    <definedName name="_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tt1" localSheetId="8" hidden="1">{#N/A,#N/A,TRUE,"일정"}</definedName>
    <definedName name="_______________tt1" localSheetId="7" hidden="1">{#N/A,#N/A,TRUE,"일정"}</definedName>
    <definedName name="_______________tt1" hidden="1">{#N/A,#N/A,TRUE,"일정"}</definedName>
    <definedName name="_______________xlfn.BAHTTEXT" hidden="1">#NAME?</definedName>
    <definedName name="______________A1" hidden="1">#REF!</definedName>
    <definedName name="______________a12" localSheetId="8" hidden="1">{"'Monthly 1997'!$A$3:$S$89"}</definedName>
    <definedName name="______________a12" localSheetId="7" hidden="1">{"'Monthly 1997'!$A$3:$S$89"}</definedName>
    <definedName name="______________a12" hidden="1">{"'Monthly 1997'!$A$3:$S$89"}</definedName>
    <definedName name="_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tt1" localSheetId="8" hidden="1">{#N/A,#N/A,TRUE,"일정"}</definedName>
    <definedName name="______________tt1" localSheetId="7" hidden="1">{#N/A,#N/A,TRUE,"일정"}</definedName>
    <definedName name="______________tt1" hidden="1">{#N/A,#N/A,TRUE,"일정"}</definedName>
    <definedName name="______________xlfn.BAHTTEXT" hidden="1">#NAME?</definedName>
    <definedName name="_____________A1" hidden="1">#REF!</definedName>
    <definedName name="_____________a12" localSheetId="8" hidden="1">{"'Monthly 1997'!$A$3:$S$89"}</definedName>
    <definedName name="_____________a12" localSheetId="7" hidden="1">{"'Monthly 1997'!$A$3:$S$89"}</definedName>
    <definedName name="_____________a12" hidden="1">{"'Monthly 1997'!$A$3:$S$89"}</definedName>
    <definedName name="_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tt1" localSheetId="8" hidden="1">{#N/A,#N/A,TRUE,"일정"}</definedName>
    <definedName name="_____________tt1" localSheetId="7" hidden="1">{#N/A,#N/A,TRUE,"일정"}</definedName>
    <definedName name="_____________tt1" hidden="1">{#N/A,#N/A,TRUE,"일정"}</definedName>
    <definedName name="_____________xlfn.BAHTTEXT" hidden="1">#NAME?</definedName>
    <definedName name="____________A1" hidden="1">#REF!</definedName>
    <definedName name="____________a12" localSheetId="8" hidden="1">{"'Monthly 1997'!$A$3:$S$89"}</definedName>
    <definedName name="____________a12" localSheetId="7" hidden="1">{"'Monthly 1997'!$A$3:$S$89"}</definedName>
    <definedName name="____________a12" hidden="1">{"'Monthly 1997'!$A$3:$S$89"}</definedName>
    <definedName name="_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tt1" localSheetId="8" hidden="1">{#N/A,#N/A,TRUE,"일정"}</definedName>
    <definedName name="____________tt1" localSheetId="7" hidden="1">{#N/A,#N/A,TRUE,"일정"}</definedName>
    <definedName name="____________tt1" hidden="1">{#N/A,#N/A,TRUE,"일정"}</definedName>
    <definedName name="____________xlfn.BAHTTEXT" hidden="1">#NAME?</definedName>
    <definedName name="___________A1" hidden="1">#REF!</definedName>
    <definedName name="___________a12" localSheetId="8" hidden="1">{"'Monthly 1997'!$A$3:$S$89"}</definedName>
    <definedName name="___________a12" localSheetId="7" hidden="1">{"'Monthly 1997'!$A$3:$S$89"}</definedName>
    <definedName name="___________a12" hidden="1">{"'Monthly 1997'!$A$3:$S$89"}</definedName>
    <definedName name="_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tt1" localSheetId="8" hidden="1">{#N/A,#N/A,TRUE,"일정"}</definedName>
    <definedName name="___________tt1" localSheetId="7" hidden="1">{#N/A,#N/A,TRUE,"일정"}</definedName>
    <definedName name="___________tt1" hidden="1">{#N/A,#N/A,TRUE,"일정"}</definedName>
    <definedName name="___________xlfn.BAHTTEXT" hidden="1">#NAME?</definedName>
    <definedName name="__________A1" hidden="1">#REF!</definedName>
    <definedName name="__________a12" localSheetId="8" hidden="1">{"'Monthly 1997'!$A$3:$S$89"}</definedName>
    <definedName name="__________a12" localSheetId="7" hidden="1">{"'Monthly 1997'!$A$3:$S$89"}</definedName>
    <definedName name="__________a12" hidden="1">{"'Monthly 1997'!$A$3:$S$89"}</definedName>
    <definedName name="_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tt1" localSheetId="8" hidden="1">{#N/A,#N/A,TRUE,"일정"}</definedName>
    <definedName name="__________tt1" localSheetId="7" hidden="1">{#N/A,#N/A,TRUE,"일정"}</definedName>
    <definedName name="__________tt1" hidden="1">{#N/A,#N/A,TRUE,"일정"}</definedName>
    <definedName name="__________xlfn.BAHTTEXT" hidden="1">#NAME?</definedName>
    <definedName name="_________A1" hidden="1">#REF!</definedName>
    <definedName name="_________a12" localSheetId="8" hidden="1">{"'Monthly 1997'!$A$3:$S$89"}</definedName>
    <definedName name="_________a12" localSheetId="7" hidden="1">{"'Monthly 1997'!$A$3:$S$89"}</definedName>
    <definedName name="_________a12" hidden="1">{"'Monthly 1997'!$A$3:$S$89"}</definedName>
    <definedName name="_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tt1" localSheetId="8" hidden="1">{#N/A,#N/A,TRUE,"일정"}</definedName>
    <definedName name="_________tt1" localSheetId="7" hidden="1">{#N/A,#N/A,TRUE,"일정"}</definedName>
    <definedName name="_________tt1" hidden="1">{#N/A,#N/A,TRUE,"일정"}</definedName>
    <definedName name="_________xlfn.BAHTTEXT" hidden="1">#NAME?</definedName>
    <definedName name="________A1" localSheetId="8" hidden="1">#REF!</definedName>
    <definedName name="________A1" localSheetId="7" hidden="1">#REF!</definedName>
    <definedName name="________A1" localSheetId="0" hidden="1">#REF!</definedName>
    <definedName name="________A1" hidden="1">#REF!</definedName>
    <definedName name="________a12" localSheetId="8" hidden="1">{"'Monthly 1997'!$A$3:$S$89"}</definedName>
    <definedName name="________a12" localSheetId="7" hidden="1">{"'Monthly 1997'!$A$3:$S$89"}</definedName>
    <definedName name="________a12" hidden="1">{"'Monthly 1997'!$A$3:$S$89"}</definedName>
    <definedName name="_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localSheetId="8" hidden="1">{#N/A,#N/A,TRUE,"일정"}</definedName>
    <definedName name="________INT2" localSheetId="7" hidden="1">{#N/A,#N/A,TRUE,"일정"}</definedName>
    <definedName name="________INT2" hidden="1">{#N/A,#N/A,TRUE,"일정"}</definedName>
    <definedName name="_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localSheetId="8" hidden="1">{#N/A,#N/A,FALSE,"단축1";#N/A,#N/A,FALSE,"단축2";#N/A,#N/A,FALSE,"단축3";#N/A,#N/A,FALSE,"장축";#N/A,#N/A,FALSE,"4WD"}</definedName>
    <definedName name="________RR2" localSheetId="7" hidden="1">{#N/A,#N/A,FALSE,"단축1";#N/A,#N/A,FALSE,"단축2";#N/A,#N/A,FALSE,"단축3";#N/A,#N/A,FALSE,"장축";#N/A,#N/A,FALSE,"4WD"}</definedName>
    <definedName name="________RR2" hidden="1">{#N/A,#N/A,FALSE,"단축1";#N/A,#N/A,FALSE,"단축2";#N/A,#N/A,FALSE,"단축3";#N/A,#N/A,FALSE,"장축";#N/A,#N/A,FALSE,"4WD"}</definedName>
    <definedName name="_____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localSheetId="8" hidden="1">{#N/A,#N/A,TRUE,"일정"}</definedName>
    <definedName name="________Tir1" localSheetId="7" hidden="1">{#N/A,#N/A,TRUE,"일정"}</definedName>
    <definedName name="________Tir1" hidden="1">{#N/A,#N/A,TRUE,"일정"}</definedName>
    <definedName name="_____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localSheetId="8" hidden="1">{#N/A,#N/A,TRUE,"일정"}</definedName>
    <definedName name="________tt1" localSheetId="7" hidden="1">{#N/A,#N/A,TRUE,"일정"}</definedName>
    <definedName name="________tt1" hidden="1">{#N/A,#N/A,TRUE,"일정"}</definedName>
    <definedName name="_____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A1" localSheetId="8" hidden="1">#REF!</definedName>
    <definedName name="_______A1" localSheetId="7" hidden="1">#REF!</definedName>
    <definedName name="_______A1" localSheetId="0" hidden="1">#REF!</definedName>
    <definedName name="_______A1" hidden="1">#REF!</definedName>
    <definedName name="_______a12" localSheetId="8" hidden="1">{"'Monthly 1997'!$A$3:$S$89"}</definedName>
    <definedName name="_______a12" localSheetId="7" hidden="1">{"'Monthly 1997'!$A$3:$S$89"}</definedName>
    <definedName name="_______a12" localSheetId="0" hidden="1">{"'Monthly 1997'!$A$3:$S$89"}</definedName>
    <definedName name="_______a12" hidden="1">{"'Monthly 1997'!$A$3:$S$89"}</definedName>
    <definedName name="_______A65900" localSheetId="4">#REF!</definedName>
    <definedName name="_______A65900" localSheetId="5">#REF!</definedName>
    <definedName name="_______A65900" localSheetId="2">#REF!</definedName>
    <definedName name="_______A65900" localSheetId="1">#REF!</definedName>
    <definedName name="_______A65900">#REF!</definedName>
    <definedName name="_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localSheetId="8" hidden="1">{#N/A,#N/A,TRUE,"일정"}</definedName>
    <definedName name="_______INT2" localSheetId="7" hidden="1">{#N/A,#N/A,TRUE,"일정"}</definedName>
    <definedName name="_______INT2" hidden="1">{#N/A,#N/A,TRUE,"일정"}</definedName>
    <definedName name="_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RR2" localSheetId="8" hidden="1">{#N/A,#N/A,FALSE,"단축1";#N/A,#N/A,FALSE,"단축2";#N/A,#N/A,FALSE,"단축3";#N/A,#N/A,FALSE,"장축";#N/A,#N/A,FALSE,"4WD"}</definedName>
    <definedName name="_______RR2" localSheetId="7" hidden="1">{#N/A,#N/A,FALSE,"단축1";#N/A,#N/A,FALSE,"단축2";#N/A,#N/A,FALSE,"단축3";#N/A,#N/A,FALSE,"장축";#N/A,#N/A,FALSE,"4WD"}</definedName>
    <definedName name="_______RR2" hidden="1">{#N/A,#N/A,FALSE,"단축1";#N/A,#N/A,FALSE,"단축2";#N/A,#N/A,FALSE,"단축3";#N/A,#N/A,FALSE,"장축";#N/A,#N/A,FALSE,"4WD"}</definedName>
    <definedName name="____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localSheetId="8" hidden="1">{#N/A,#N/A,TRUE,"일정"}</definedName>
    <definedName name="_______Tir1" localSheetId="7" hidden="1">{#N/A,#N/A,TRUE,"일정"}</definedName>
    <definedName name="_______Tir1" hidden="1">{#N/A,#N/A,TRUE,"일정"}</definedName>
    <definedName name="____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localSheetId="8" hidden="1">{#N/A,#N/A,TRUE,"일정"}</definedName>
    <definedName name="_______tt1" localSheetId="7" hidden="1">{#N/A,#N/A,TRUE,"일정"}</definedName>
    <definedName name="_______tt1" localSheetId="0" hidden="1">{#N/A,#N/A,TRUE,"일정"}</definedName>
    <definedName name="_______tt1" hidden="1">{#N/A,#N/A,TRUE,"일정"}</definedName>
    <definedName name="____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localSheetId="8" hidden="1">#REF!</definedName>
    <definedName name="______A1" localSheetId="7" hidden="1">#REF!</definedName>
    <definedName name="______A1" localSheetId="0" hidden="1">#REF!</definedName>
    <definedName name="______A1" hidden="1">#REF!</definedName>
    <definedName name="______a12" localSheetId="8" hidden="1">{"'Monthly 1997'!$A$3:$S$89"}</definedName>
    <definedName name="______a12" localSheetId="7" hidden="1">{"'Monthly 1997'!$A$3:$S$89"}</definedName>
    <definedName name="______a12" localSheetId="0" hidden="1">{"'Monthly 1997'!$A$3:$S$89"}</definedName>
    <definedName name="______a12" hidden="1">{"'Monthly 1997'!$A$3:$S$89"}</definedName>
    <definedName name="______A61" localSheetId="8" hidden="1">{#N/A,#N/A,FALSE,"BODY"}</definedName>
    <definedName name="______A61" localSheetId="7" hidden="1">{#N/A,#N/A,FALSE,"BODY"}</definedName>
    <definedName name="______A61" hidden="1">{#N/A,#N/A,FALSE,"BODY"}</definedName>
    <definedName name="______A65900" localSheetId="8">#REF!</definedName>
    <definedName name="______A65900" localSheetId="4">#REF!</definedName>
    <definedName name="______A65900" localSheetId="7">#REF!</definedName>
    <definedName name="______A65900" localSheetId="5">#REF!</definedName>
    <definedName name="______A65900" localSheetId="0">#REF!</definedName>
    <definedName name="______A65900" localSheetId="2">#REF!</definedName>
    <definedName name="______A65900" localSheetId="1">#REF!</definedName>
    <definedName name="______A65900">#REF!</definedName>
    <definedName name="_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INT2" localSheetId="8" hidden="1">{#N/A,#N/A,TRUE,"일정"}</definedName>
    <definedName name="______INT2" localSheetId="7" hidden="1">{#N/A,#N/A,TRUE,"일정"}</definedName>
    <definedName name="______INT2" hidden="1">{#N/A,#N/A,TRUE,"일정"}</definedName>
    <definedName name="_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M100000" localSheetId="8">#REF!</definedName>
    <definedName name="______M100000" localSheetId="4">#REF!</definedName>
    <definedName name="______M100000" localSheetId="7">#REF!</definedName>
    <definedName name="______M100000" localSheetId="5">#REF!</definedName>
    <definedName name="______M100000" localSheetId="0">#REF!</definedName>
    <definedName name="______M100000" localSheetId="2">#REF!</definedName>
    <definedName name="______M100000" localSheetId="1">#REF!</definedName>
    <definedName name="______M100000">#REF!</definedName>
    <definedName name="______M66002" localSheetId="8">#REF!</definedName>
    <definedName name="______M66002" localSheetId="4">#REF!</definedName>
    <definedName name="______M66002" localSheetId="7">#REF!</definedName>
    <definedName name="______M66002" localSheetId="5">#REF!</definedName>
    <definedName name="______M66002" localSheetId="0">#REF!</definedName>
    <definedName name="______M66002" localSheetId="2">#REF!</definedName>
    <definedName name="______M66002" localSheetId="1">#REF!</definedName>
    <definedName name="______M66002">#REF!</definedName>
    <definedName name="______M67002" localSheetId="8">#REF!</definedName>
    <definedName name="______M67002" localSheetId="4">#REF!</definedName>
    <definedName name="______M67002" localSheetId="7">#REF!</definedName>
    <definedName name="______M67002" localSheetId="5">#REF!</definedName>
    <definedName name="______M67002" localSheetId="0">#REF!</definedName>
    <definedName name="______M67002" localSheetId="2">#REF!</definedName>
    <definedName name="______M67002" localSheetId="1">#REF!</definedName>
    <definedName name="______M67002">#REF!</definedName>
    <definedName name="______M68000" localSheetId="4">#REF!</definedName>
    <definedName name="______M68000" localSheetId="5">#REF!</definedName>
    <definedName name="______M68000" localSheetId="2">#REF!</definedName>
    <definedName name="______M68000" localSheetId="1">#REF!</definedName>
    <definedName name="______M68000">#REF!</definedName>
    <definedName name="______M68002" localSheetId="4">#REF!</definedName>
    <definedName name="______M68002" localSheetId="5">#REF!</definedName>
    <definedName name="______M68002" localSheetId="2">#REF!</definedName>
    <definedName name="______M68002" localSheetId="1">#REF!</definedName>
    <definedName name="______M68002">#REF!</definedName>
    <definedName name="______M70000" localSheetId="4">#REF!</definedName>
    <definedName name="______M70000" localSheetId="5">#REF!</definedName>
    <definedName name="______M70000" localSheetId="2">#REF!</definedName>
    <definedName name="______M70000" localSheetId="1">#REF!</definedName>
    <definedName name="______M70000">#REF!</definedName>
    <definedName name="______M90000" localSheetId="4">#REF!</definedName>
    <definedName name="______M90000" localSheetId="5">#REF!</definedName>
    <definedName name="______M90000" localSheetId="2">#REF!</definedName>
    <definedName name="______M90000" localSheetId="1">#REF!</definedName>
    <definedName name="______M90000">#REF!</definedName>
    <definedName name="___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RR2" localSheetId="8" hidden="1">{#N/A,#N/A,FALSE,"단축1";#N/A,#N/A,FALSE,"단축2";#N/A,#N/A,FALSE,"단축3";#N/A,#N/A,FALSE,"장축";#N/A,#N/A,FALSE,"4WD"}</definedName>
    <definedName name="______RR2" localSheetId="7" hidden="1">{#N/A,#N/A,FALSE,"단축1";#N/A,#N/A,FALSE,"단축2";#N/A,#N/A,FALSE,"단축3";#N/A,#N/A,FALSE,"장축";#N/A,#N/A,FALSE,"4WD"}</definedName>
    <definedName name="______RR2" hidden="1">{#N/A,#N/A,FALSE,"단축1";#N/A,#N/A,FALSE,"단축2";#N/A,#N/A,FALSE,"단축3";#N/A,#N/A,FALSE,"장축";#N/A,#N/A,FALSE,"4WD"}</definedName>
    <definedName name="___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ir1" localSheetId="8" hidden="1">{#N/A,#N/A,TRUE,"일정"}</definedName>
    <definedName name="______Tir1" localSheetId="7" hidden="1">{#N/A,#N/A,TRUE,"일정"}</definedName>
    <definedName name="______Tir1" hidden="1">{#N/A,#N/A,TRUE,"일정"}</definedName>
    <definedName name="___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t1" localSheetId="8" hidden="1">{#N/A,#N/A,TRUE,"일정"}</definedName>
    <definedName name="______tt1" localSheetId="7" hidden="1">{#N/A,#N/A,TRUE,"일정"}</definedName>
    <definedName name="______tt1" localSheetId="0" hidden="1">{#N/A,#N/A,TRUE,"일정"}</definedName>
    <definedName name="______tt1" hidden="1">{#N/A,#N/A,TRUE,"일정"}</definedName>
    <definedName name="___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xlfn.BAHTTEXT" hidden="1">#NAME?</definedName>
    <definedName name="_____A1" localSheetId="8" hidden="1">#REF!</definedName>
    <definedName name="_____A1" localSheetId="7" hidden="1">#REF!</definedName>
    <definedName name="_____A1" localSheetId="0" hidden="1">#REF!</definedName>
    <definedName name="_____A1" hidden="1">#REF!</definedName>
    <definedName name="_____a12" localSheetId="8" hidden="1">{"'Monthly 1997'!$A$3:$S$89"}</definedName>
    <definedName name="_____a12" localSheetId="7" hidden="1">{"'Monthly 1997'!$A$3:$S$89"}</definedName>
    <definedName name="_____a12" localSheetId="0" hidden="1">{"'Monthly 1997'!$A$3:$S$89"}</definedName>
    <definedName name="_____a12" hidden="1">{"'Monthly 1997'!$A$3:$S$89"}</definedName>
    <definedName name="_____A20" localSheetId="4">#REF!</definedName>
    <definedName name="_____A20" localSheetId="5">#REF!</definedName>
    <definedName name="_____A20" localSheetId="2">#REF!</definedName>
    <definedName name="_____A20" localSheetId="1">#REF!</definedName>
    <definedName name="_____A20">#REF!</definedName>
    <definedName name="_____A61" localSheetId="8" hidden="1">{#N/A,#N/A,FALSE,"BODY"}</definedName>
    <definedName name="_____A61" localSheetId="7" hidden="1">{#N/A,#N/A,FALSE,"BODY"}</definedName>
    <definedName name="_____A61" hidden="1">{#N/A,#N/A,FALSE,"BODY"}</definedName>
    <definedName name="_____A65555" localSheetId="8">#REF!</definedName>
    <definedName name="_____A65555" localSheetId="4">#REF!</definedName>
    <definedName name="_____A65555" localSheetId="7">#REF!</definedName>
    <definedName name="_____A65555" localSheetId="5">#REF!</definedName>
    <definedName name="_____A65555" localSheetId="0">#REF!</definedName>
    <definedName name="_____A65555" localSheetId="2">#REF!</definedName>
    <definedName name="_____A65555" localSheetId="1">#REF!</definedName>
    <definedName name="_____A65555">#REF!</definedName>
    <definedName name="_____A65655" localSheetId="8">#REF!</definedName>
    <definedName name="_____A65655" localSheetId="4">#REF!</definedName>
    <definedName name="_____A65655" localSheetId="7">#REF!</definedName>
    <definedName name="_____A65655" localSheetId="5">#REF!</definedName>
    <definedName name="_____A65655" localSheetId="0">#REF!</definedName>
    <definedName name="_____A65655" localSheetId="2">#REF!</definedName>
    <definedName name="_____A65655" localSheetId="1">#REF!</definedName>
    <definedName name="_____A65655">#REF!</definedName>
    <definedName name="_____A65900" localSheetId="8">#REF!</definedName>
    <definedName name="_____A65900" localSheetId="4">#REF!</definedName>
    <definedName name="_____A65900" localSheetId="7">#REF!</definedName>
    <definedName name="_____A65900" localSheetId="5">#REF!</definedName>
    <definedName name="_____A65900" localSheetId="0">#REF!</definedName>
    <definedName name="_____A65900" localSheetId="2">#REF!</definedName>
    <definedName name="_____A65900" localSheetId="1">#REF!</definedName>
    <definedName name="_____A65900">#REF!</definedName>
    <definedName name="_____add21" hidden="1">#REF!</definedName>
    <definedName name="_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localSheetId="8" hidden="1">{#N/A,#N/A,TRUE,"일정"}</definedName>
    <definedName name="_____INT2" localSheetId="7" hidden="1">{#N/A,#N/A,TRUE,"일정"}</definedName>
    <definedName name="_____INT2" hidden="1">{#N/A,#N/A,TRUE,"일정"}</definedName>
    <definedName name="_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M100000" localSheetId="8">#REF!</definedName>
    <definedName name="_____M100000" localSheetId="4">#REF!</definedName>
    <definedName name="_____M100000" localSheetId="7">#REF!</definedName>
    <definedName name="_____M100000" localSheetId="5">#REF!</definedName>
    <definedName name="_____M100000" localSheetId="0">#REF!</definedName>
    <definedName name="_____M100000" localSheetId="2">#REF!</definedName>
    <definedName name="_____M100000" localSheetId="1">#REF!</definedName>
    <definedName name="_____M100000">#REF!</definedName>
    <definedName name="_____M66002" localSheetId="8">#REF!</definedName>
    <definedName name="_____M66002" localSheetId="4">#REF!</definedName>
    <definedName name="_____M66002" localSheetId="7">#REF!</definedName>
    <definedName name="_____M66002" localSheetId="5">#REF!</definedName>
    <definedName name="_____M66002" localSheetId="0">#REF!</definedName>
    <definedName name="_____M66002" localSheetId="2">#REF!</definedName>
    <definedName name="_____M66002" localSheetId="1">#REF!</definedName>
    <definedName name="_____M66002">#REF!</definedName>
    <definedName name="_____M67002" localSheetId="8">#REF!</definedName>
    <definedName name="_____M67002" localSheetId="4">#REF!</definedName>
    <definedName name="_____M67002" localSheetId="7">#REF!</definedName>
    <definedName name="_____M67002" localSheetId="5">#REF!</definedName>
    <definedName name="_____M67002" localSheetId="0">#REF!</definedName>
    <definedName name="_____M67002" localSheetId="2">#REF!</definedName>
    <definedName name="_____M67002" localSheetId="1">#REF!</definedName>
    <definedName name="_____M67002">#REF!</definedName>
    <definedName name="_____M68000" localSheetId="4">#REF!</definedName>
    <definedName name="_____M68000" localSheetId="5">#REF!</definedName>
    <definedName name="_____M68000" localSheetId="2">#REF!</definedName>
    <definedName name="_____M68000" localSheetId="1">#REF!</definedName>
    <definedName name="_____M68000">#REF!</definedName>
    <definedName name="_____M68002" localSheetId="4">#REF!</definedName>
    <definedName name="_____M68002" localSheetId="5">#REF!</definedName>
    <definedName name="_____M68002" localSheetId="2">#REF!</definedName>
    <definedName name="_____M68002" localSheetId="1">#REF!</definedName>
    <definedName name="_____M68002">#REF!</definedName>
    <definedName name="_____M70000" localSheetId="4">#REF!</definedName>
    <definedName name="_____M70000" localSheetId="5">#REF!</definedName>
    <definedName name="_____M70000" localSheetId="2">#REF!</definedName>
    <definedName name="_____M70000" localSheetId="1">#REF!</definedName>
    <definedName name="_____M70000">#REF!</definedName>
    <definedName name="_____M90000" localSheetId="4">#REF!</definedName>
    <definedName name="_____M90000" localSheetId="5">#REF!</definedName>
    <definedName name="_____M90000" localSheetId="2">#REF!</definedName>
    <definedName name="_____M90000" localSheetId="1">#REF!</definedName>
    <definedName name="_____M90000">#REF!</definedName>
    <definedName name="__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localSheetId="8" hidden="1">{#N/A,#N/A,FALSE,"단축1";#N/A,#N/A,FALSE,"단축2";#N/A,#N/A,FALSE,"단축3";#N/A,#N/A,FALSE,"장축";#N/A,#N/A,FALSE,"4WD"}</definedName>
    <definedName name="_____RR2" localSheetId="7" hidden="1">{#N/A,#N/A,FALSE,"단축1";#N/A,#N/A,FALSE,"단축2";#N/A,#N/A,FALSE,"단축3";#N/A,#N/A,FALSE,"장축";#N/A,#N/A,FALSE,"4WD"}</definedName>
    <definedName name="_____RR2" hidden="1">{#N/A,#N/A,FALSE,"단축1";#N/A,#N/A,FALSE,"단축2";#N/A,#N/A,FALSE,"단축3";#N/A,#N/A,FALSE,"장축";#N/A,#N/A,FALSE,"4WD"}</definedName>
    <definedName name="__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localSheetId="8" hidden="1">{#N/A,#N/A,TRUE,"일정"}</definedName>
    <definedName name="_____Tir1" localSheetId="7" hidden="1">{#N/A,#N/A,TRUE,"일정"}</definedName>
    <definedName name="_____Tir1" hidden="1">{#N/A,#N/A,TRUE,"일정"}</definedName>
    <definedName name="__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localSheetId="8" hidden="1">{#N/A,#N/A,TRUE,"일정"}</definedName>
    <definedName name="_____tt1" localSheetId="7" hidden="1">{#N/A,#N/A,TRUE,"일정"}</definedName>
    <definedName name="_____tt1" localSheetId="0" hidden="1">{#N/A,#N/A,TRUE,"일정"}</definedName>
    <definedName name="_____tt1" hidden="1">{#N/A,#N/A,TRUE,"일정"}</definedName>
    <definedName name="__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2017" hidden="1">#REF!</definedName>
    <definedName name="____A1" localSheetId="8" hidden="1">#REF!</definedName>
    <definedName name="____A1" localSheetId="7" hidden="1">#REF!</definedName>
    <definedName name="____A1" localSheetId="0" hidden="1">#REF!</definedName>
    <definedName name="____A1" hidden="1">#REF!</definedName>
    <definedName name="____a12" localSheetId="8" hidden="1">{"'Monthly 1997'!$A$3:$S$89"}</definedName>
    <definedName name="____a12" localSheetId="7" hidden="1">{"'Monthly 1997'!$A$3:$S$89"}</definedName>
    <definedName name="____a12" localSheetId="0" hidden="1">{"'Monthly 1997'!$A$3:$S$89"}</definedName>
    <definedName name="____a12" hidden="1">{"'Monthly 1997'!$A$3:$S$89"}</definedName>
    <definedName name="____A20" localSheetId="4">#REF!</definedName>
    <definedName name="____A20" localSheetId="5">#REF!</definedName>
    <definedName name="____A20" localSheetId="2">#REF!</definedName>
    <definedName name="____A20" localSheetId="1">#REF!</definedName>
    <definedName name="____A20">#REF!</definedName>
    <definedName name="____A65555" localSheetId="4">#REF!</definedName>
    <definedName name="____A65555" localSheetId="5">#REF!</definedName>
    <definedName name="____A65555" localSheetId="2">#REF!</definedName>
    <definedName name="____A65555" localSheetId="1">#REF!</definedName>
    <definedName name="____A65555">#REF!</definedName>
    <definedName name="____A65655" localSheetId="4">#REF!</definedName>
    <definedName name="____A65655" localSheetId="5">#REF!</definedName>
    <definedName name="____A65655" localSheetId="2">#REF!</definedName>
    <definedName name="____A65655" localSheetId="1">#REF!</definedName>
    <definedName name="____A65655">#REF!</definedName>
    <definedName name="____A65900" localSheetId="4">#REF!</definedName>
    <definedName name="____A65900" localSheetId="5">#REF!</definedName>
    <definedName name="____A65900" localSheetId="2">#REF!</definedName>
    <definedName name="____A65900" localSheetId="1">#REF!</definedName>
    <definedName name="____A65900">#REF!</definedName>
    <definedName name="____add21" hidden="1">#REF!</definedName>
    <definedName name="_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localSheetId="8" hidden="1">{#N/A,#N/A,TRUE,"일정"}</definedName>
    <definedName name="____INT2" localSheetId="7" hidden="1">{#N/A,#N/A,TRUE,"일정"}</definedName>
    <definedName name="____INT2" hidden="1">{#N/A,#N/A,TRUE,"일정"}</definedName>
    <definedName name="_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M100000" localSheetId="8">#REF!</definedName>
    <definedName name="____M100000" localSheetId="4">#REF!</definedName>
    <definedName name="____M100000" localSheetId="7">#REF!</definedName>
    <definedName name="____M100000" localSheetId="5">#REF!</definedName>
    <definedName name="____M100000" localSheetId="0">#REF!</definedName>
    <definedName name="____M100000" localSheetId="2">#REF!</definedName>
    <definedName name="____M100000" localSheetId="1">#REF!</definedName>
    <definedName name="____M100000">#REF!</definedName>
    <definedName name="____M66002" localSheetId="8">#REF!</definedName>
    <definedName name="____M66002" localSheetId="4">#REF!</definedName>
    <definedName name="____M66002" localSheetId="7">#REF!</definedName>
    <definedName name="____M66002" localSheetId="5">#REF!</definedName>
    <definedName name="____M66002" localSheetId="0">#REF!</definedName>
    <definedName name="____M66002" localSheetId="2">#REF!</definedName>
    <definedName name="____M66002" localSheetId="1">#REF!</definedName>
    <definedName name="____M66002">#REF!</definedName>
    <definedName name="____M67002" localSheetId="8">#REF!</definedName>
    <definedName name="____M67002" localSheetId="4">#REF!</definedName>
    <definedName name="____M67002" localSheetId="7">#REF!</definedName>
    <definedName name="____M67002" localSheetId="5">#REF!</definedName>
    <definedName name="____M67002" localSheetId="0">#REF!</definedName>
    <definedName name="____M67002" localSheetId="2">#REF!</definedName>
    <definedName name="____M67002" localSheetId="1">#REF!</definedName>
    <definedName name="____M67002">#REF!</definedName>
    <definedName name="____M68000" localSheetId="4">#REF!</definedName>
    <definedName name="____M68000" localSheetId="5">#REF!</definedName>
    <definedName name="____M68000" localSheetId="2">#REF!</definedName>
    <definedName name="____M68000" localSheetId="1">#REF!</definedName>
    <definedName name="____M68000">#REF!</definedName>
    <definedName name="____M68002" localSheetId="4">#REF!</definedName>
    <definedName name="____M68002" localSheetId="5">#REF!</definedName>
    <definedName name="____M68002" localSheetId="2">#REF!</definedName>
    <definedName name="____M68002" localSheetId="1">#REF!</definedName>
    <definedName name="____M68002">#REF!</definedName>
    <definedName name="____M70000" localSheetId="4">#REF!</definedName>
    <definedName name="____M70000" localSheetId="5">#REF!</definedName>
    <definedName name="____M70000" localSheetId="2">#REF!</definedName>
    <definedName name="____M70000" localSheetId="1">#REF!</definedName>
    <definedName name="____M70000">#REF!</definedName>
    <definedName name="____M90000" localSheetId="4">#REF!</definedName>
    <definedName name="____M90000" localSheetId="5">#REF!</definedName>
    <definedName name="____M90000" localSheetId="2">#REF!</definedName>
    <definedName name="____M90000" localSheetId="1">#REF!</definedName>
    <definedName name="____M90000">#REF!</definedName>
    <definedName name="_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localSheetId="8" hidden="1">{#N/A,#N/A,FALSE,"단축1";#N/A,#N/A,FALSE,"단축2";#N/A,#N/A,FALSE,"단축3";#N/A,#N/A,FALSE,"장축";#N/A,#N/A,FALSE,"4WD"}</definedName>
    <definedName name="____RR2" localSheetId="7" hidden="1">{#N/A,#N/A,FALSE,"단축1";#N/A,#N/A,FALSE,"단축2";#N/A,#N/A,FALSE,"단축3";#N/A,#N/A,FALSE,"장축";#N/A,#N/A,FALSE,"4WD"}</definedName>
    <definedName name="____RR2" hidden="1">{#N/A,#N/A,FALSE,"단축1";#N/A,#N/A,FALSE,"단축2";#N/A,#N/A,FALSE,"단축3";#N/A,#N/A,FALSE,"장축";#N/A,#N/A,FALSE,"4WD"}</definedName>
    <definedName name="_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localSheetId="8" hidden="1">{#N/A,#N/A,TRUE,"일정"}</definedName>
    <definedName name="____Tir1" localSheetId="7" hidden="1">{#N/A,#N/A,TRUE,"일정"}</definedName>
    <definedName name="____Tir1" hidden="1">{#N/A,#N/A,TRUE,"일정"}</definedName>
    <definedName name="_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localSheetId="8" hidden="1">{#N/A,#N/A,TRUE,"일정"}</definedName>
    <definedName name="____tt1" localSheetId="7" hidden="1">{#N/A,#N/A,TRUE,"일정"}</definedName>
    <definedName name="____tt1" localSheetId="0" hidden="1">{#N/A,#N/A,TRUE,"일정"}</definedName>
    <definedName name="____tt1" hidden="1">{#N/A,#N/A,TRUE,"일정"}</definedName>
    <definedName name="_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A1" localSheetId="8" hidden="1">#REF!</definedName>
    <definedName name="___A1" localSheetId="7" hidden="1">#REF!</definedName>
    <definedName name="___A1" localSheetId="0" hidden="1">#REF!</definedName>
    <definedName name="___A1" hidden="1">#REF!</definedName>
    <definedName name="___a12" localSheetId="8" hidden="1">{"'Monthly 1997'!$A$3:$S$89"}</definedName>
    <definedName name="___a12" localSheetId="7" hidden="1">{"'Monthly 1997'!$A$3:$S$89"}</definedName>
    <definedName name="___a12" localSheetId="0" hidden="1">{"'Monthly 1997'!$A$3:$S$89"}</definedName>
    <definedName name="___a12" hidden="1">{"'Monthly 1997'!$A$3:$S$89"}</definedName>
    <definedName name="___A20" localSheetId="4">#REF!</definedName>
    <definedName name="___A20" localSheetId="5">#REF!</definedName>
    <definedName name="___A20" localSheetId="2">#REF!</definedName>
    <definedName name="___A20" localSheetId="1">#REF!</definedName>
    <definedName name="___A20">#REF!</definedName>
    <definedName name="___A61" localSheetId="8" hidden="1">{#N/A,#N/A,FALSE,"BODY"}</definedName>
    <definedName name="___A61" localSheetId="7" hidden="1">{#N/A,#N/A,FALSE,"BODY"}</definedName>
    <definedName name="___A61" hidden="1">{#N/A,#N/A,FALSE,"BODY"}</definedName>
    <definedName name="___A65555" localSheetId="8">#REF!</definedName>
    <definedName name="___A65555" localSheetId="4">#REF!</definedName>
    <definedName name="___A65555" localSheetId="7">#REF!</definedName>
    <definedName name="___A65555" localSheetId="5">#REF!</definedName>
    <definedName name="___A65555" localSheetId="0">#REF!</definedName>
    <definedName name="___A65555" localSheetId="2">#REF!</definedName>
    <definedName name="___A65555" localSheetId="1">#REF!</definedName>
    <definedName name="___A65555">#REF!</definedName>
    <definedName name="___A65655" localSheetId="8">#REF!</definedName>
    <definedName name="___A65655" localSheetId="4">#REF!</definedName>
    <definedName name="___A65655" localSheetId="7">#REF!</definedName>
    <definedName name="___A65655" localSheetId="5">#REF!</definedName>
    <definedName name="___A65655" localSheetId="0">#REF!</definedName>
    <definedName name="___A65655" localSheetId="2">#REF!</definedName>
    <definedName name="___A65655" localSheetId="1">#REF!</definedName>
    <definedName name="___A65655">#REF!</definedName>
    <definedName name="___A65900" localSheetId="8">#REF!</definedName>
    <definedName name="___A65900" localSheetId="4">#REF!</definedName>
    <definedName name="___A65900" localSheetId="7">#REF!</definedName>
    <definedName name="___A65900" localSheetId="5">#REF!</definedName>
    <definedName name="___A65900" localSheetId="0">#REF!</definedName>
    <definedName name="___A65900" localSheetId="2">#REF!</definedName>
    <definedName name="___A65900" localSheetId="1">#REF!</definedName>
    <definedName name="___A65900">#REF!</definedName>
    <definedName name="___add21" hidden="1">#REF!</definedName>
    <definedName name="_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ay3" localSheetId="8">#REF!</definedName>
    <definedName name="___day3" localSheetId="4">#REF!</definedName>
    <definedName name="___day3" localSheetId="7">#REF!</definedName>
    <definedName name="___day3" localSheetId="5">#REF!</definedName>
    <definedName name="___day3" localSheetId="0">#REF!</definedName>
    <definedName name="___day3" localSheetId="2">#REF!</definedName>
    <definedName name="___day3" localSheetId="1">#REF!</definedName>
    <definedName name="___day3">#REF!</definedName>
    <definedName name="___day4" localSheetId="8">#REF!</definedName>
    <definedName name="___day4" localSheetId="4">#REF!</definedName>
    <definedName name="___day4" localSheetId="7">#REF!</definedName>
    <definedName name="___day4" localSheetId="5">#REF!</definedName>
    <definedName name="___day4" localSheetId="0">#REF!</definedName>
    <definedName name="___day4" localSheetId="2">#REF!</definedName>
    <definedName name="___day4" localSheetId="1">#REF!</definedName>
    <definedName name="___day4">#REF!</definedName>
    <definedName name="_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localSheetId="8" hidden="1">{#N/A,#N/A,TRUE,"일정"}</definedName>
    <definedName name="___INT2" localSheetId="7" hidden="1">{#N/A,#N/A,TRUE,"일정"}</definedName>
    <definedName name="___INT2" hidden="1">{#N/A,#N/A,TRUE,"일정"}</definedName>
    <definedName name="_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M100000" localSheetId="8">#REF!</definedName>
    <definedName name="___M100000" localSheetId="4">#REF!</definedName>
    <definedName name="___M100000" localSheetId="7">#REF!</definedName>
    <definedName name="___M100000" localSheetId="5">#REF!</definedName>
    <definedName name="___M100000" localSheetId="0">#REF!</definedName>
    <definedName name="___M100000" localSheetId="2">#REF!</definedName>
    <definedName name="___M100000" localSheetId="1">#REF!</definedName>
    <definedName name="___M100000">#REF!</definedName>
    <definedName name="___M66002" localSheetId="8">#REF!</definedName>
    <definedName name="___M66002" localSheetId="4">#REF!</definedName>
    <definedName name="___M66002" localSheetId="7">#REF!</definedName>
    <definedName name="___M66002" localSheetId="5">#REF!</definedName>
    <definedName name="___M66002" localSheetId="0">#REF!</definedName>
    <definedName name="___M66002" localSheetId="2">#REF!</definedName>
    <definedName name="___M66002" localSheetId="1">#REF!</definedName>
    <definedName name="___M66002">#REF!</definedName>
    <definedName name="___M67002" localSheetId="8">#REF!</definedName>
    <definedName name="___M67002" localSheetId="4">#REF!</definedName>
    <definedName name="___M67002" localSheetId="7">#REF!</definedName>
    <definedName name="___M67002" localSheetId="5">#REF!</definedName>
    <definedName name="___M67002" localSheetId="0">#REF!</definedName>
    <definedName name="___M67002" localSheetId="2">#REF!</definedName>
    <definedName name="___M67002" localSheetId="1">#REF!</definedName>
    <definedName name="___M67002">#REF!</definedName>
    <definedName name="___M68000" localSheetId="4">#REF!</definedName>
    <definedName name="___M68000" localSheetId="5">#REF!</definedName>
    <definedName name="___M68000" localSheetId="2">#REF!</definedName>
    <definedName name="___M68000" localSheetId="1">#REF!</definedName>
    <definedName name="___M68000">#REF!</definedName>
    <definedName name="___M68002" localSheetId="4">#REF!</definedName>
    <definedName name="___M68002" localSheetId="5">#REF!</definedName>
    <definedName name="___M68002" localSheetId="2">#REF!</definedName>
    <definedName name="___M68002" localSheetId="1">#REF!</definedName>
    <definedName name="___M68002">#REF!</definedName>
    <definedName name="___M70000" localSheetId="4">#REF!</definedName>
    <definedName name="___M70000" localSheetId="5">#REF!</definedName>
    <definedName name="___M70000" localSheetId="2">#REF!</definedName>
    <definedName name="___M70000" localSheetId="1">#REF!</definedName>
    <definedName name="___M70000">#REF!</definedName>
    <definedName name="___M90000" localSheetId="4">#REF!</definedName>
    <definedName name="___M90000" localSheetId="5">#REF!</definedName>
    <definedName name="___M90000" localSheetId="2">#REF!</definedName>
    <definedName name="___M90000" localSheetId="1">#REF!</definedName>
    <definedName name="___M90000">#REF!</definedName>
    <definedName name="_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localSheetId="8" hidden="1">{#N/A,#N/A,FALSE,"단축1";#N/A,#N/A,FALSE,"단축2";#N/A,#N/A,FALSE,"단축3";#N/A,#N/A,FALSE,"장축";#N/A,#N/A,FALSE,"4WD"}</definedName>
    <definedName name="___RR2" localSheetId="7" hidden="1">{#N/A,#N/A,FALSE,"단축1";#N/A,#N/A,FALSE,"단축2";#N/A,#N/A,FALSE,"단축3";#N/A,#N/A,FALSE,"장축";#N/A,#N/A,FALSE,"4WD"}</definedName>
    <definedName name="___RR2" hidden="1">{#N/A,#N/A,FALSE,"단축1";#N/A,#N/A,FALSE,"단축2";#N/A,#N/A,FALSE,"단축3";#N/A,#N/A,FALSE,"장축";#N/A,#N/A,FALSE,"4WD"}</definedName>
    <definedName name="_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localSheetId="8" hidden="1">{#N/A,#N/A,TRUE,"일정"}</definedName>
    <definedName name="___Tir1" localSheetId="7" hidden="1">{#N/A,#N/A,TRUE,"일정"}</definedName>
    <definedName name="___Tir1" hidden="1">{#N/A,#N/A,TRUE,"일정"}</definedName>
    <definedName name="_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localSheetId="8" hidden="1">{#N/A,#N/A,TRUE,"일정"}</definedName>
    <definedName name="___tt1" localSheetId="7" hidden="1">{#N/A,#N/A,TRUE,"일정"}</definedName>
    <definedName name="___tt1" localSheetId="0" hidden="1">{#N/A,#N/A,TRUE,"일정"}</definedName>
    <definedName name="___tt1" hidden="1">{#N/A,#N/A,TRUE,"일정"}</definedName>
    <definedName name="_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fn.BAHTTEXT" hidden="1">#NAME?</definedName>
    <definedName name="___xlfn.RTD" hidden="1">#NAME?</definedName>
    <definedName name="___А1" hidden="1">#REF!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8" hidden="1">{"'Monthly 1997'!$A$3:$S$89"}</definedName>
    <definedName name="__a12" localSheetId="7" hidden="1">{"'Monthly 1997'!$A$3:$S$89"}</definedName>
    <definedName name="__a12" localSheetId="0" hidden="1">{"'Monthly 1997'!$A$3:$S$89"}</definedName>
    <definedName name="__a12" hidden="1">{"'Monthly 1997'!$A$3:$S$89"}</definedName>
    <definedName name="__A20" localSheetId="4">#REF!</definedName>
    <definedName name="__A20" localSheetId="5">#REF!</definedName>
    <definedName name="__A20" localSheetId="2">#REF!</definedName>
    <definedName name="__A20" localSheetId="1">#REF!</definedName>
    <definedName name="__A20">#REF!</definedName>
    <definedName name="__A65555" localSheetId="4">#REF!</definedName>
    <definedName name="__A65555" localSheetId="5">#REF!</definedName>
    <definedName name="__A65555" localSheetId="2">#REF!</definedName>
    <definedName name="__A65555" localSheetId="1">#REF!</definedName>
    <definedName name="__A65555">#REF!</definedName>
    <definedName name="__A65655" localSheetId="4">#REF!</definedName>
    <definedName name="__A65655" localSheetId="5">#REF!</definedName>
    <definedName name="__A65655" localSheetId="2">#REF!</definedName>
    <definedName name="__A65655" localSheetId="1">#REF!</definedName>
    <definedName name="__A65655">#REF!</definedName>
    <definedName name="__A65900" localSheetId="4">#REF!</definedName>
    <definedName name="__A65900" localSheetId="5">#REF!</definedName>
    <definedName name="__A65900" localSheetId="2">#REF!</definedName>
    <definedName name="__A65900" localSheetId="1">#REF!</definedName>
    <definedName name="__A65900">#REF!</definedName>
    <definedName name="__add21" hidden="1">#REF!</definedName>
    <definedName name="_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ay3" localSheetId="8">#REF!</definedName>
    <definedName name="__day3" localSheetId="4">#REF!</definedName>
    <definedName name="__day3" localSheetId="7">#REF!</definedName>
    <definedName name="__day3" localSheetId="5">#REF!</definedName>
    <definedName name="__day3" localSheetId="0">#REF!</definedName>
    <definedName name="__day3" localSheetId="2">#REF!</definedName>
    <definedName name="__day3" localSheetId="1">#REF!</definedName>
    <definedName name="__day3">#REF!</definedName>
    <definedName name="__day4" localSheetId="8">#REF!</definedName>
    <definedName name="__day4" localSheetId="4">#REF!</definedName>
    <definedName name="__day4" localSheetId="7">#REF!</definedName>
    <definedName name="__day4" localSheetId="5">#REF!</definedName>
    <definedName name="__day4" localSheetId="0">#REF!</definedName>
    <definedName name="__day4" localSheetId="2">#REF!</definedName>
    <definedName name="__day4" localSheetId="1">#REF!</definedName>
    <definedName name="__day4">#REF!</definedName>
    <definedName name="_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INT2" localSheetId="8" hidden="1">{#N/A,#N/A,TRUE,"일정"}</definedName>
    <definedName name="__INT2" localSheetId="7" hidden="1">{#N/A,#N/A,TRUE,"일정"}</definedName>
    <definedName name="__INT2" hidden="1">{#N/A,#N/A,TRUE,"일정"}</definedName>
    <definedName name="_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M100000" localSheetId="8">#REF!</definedName>
    <definedName name="__M100000" localSheetId="4">#REF!</definedName>
    <definedName name="__M100000" localSheetId="7">#REF!</definedName>
    <definedName name="__M100000" localSheetId="5">#REF!</definedName>
    <definedName name="__M100000" localSheetId="0">#REF!</definedName>
    <definedName name="__M100000" localSheetId="2">#REF!</definedName>
    <definedName name="__M100000" localSheetId="1">#REF!</definedName>
    <definedName name="__M100000">#REF!</definedName>
    <definedName name="__M66002" localSheetId="8">#REF!</definedName>
    <definedName name="__M66002" localSheetId="4">#REF!</definedName>
    <definedName name="__M66002" localSheetId="7">#REF!</definedName>
    <definedName name="__M66002" localSheetId="5">#REF!</definedName>
    <definedName name="__M66002" localSheetId="0">#REF!</definedName>
    <definedName name="__M66002" localSheetId="2">#REF!</definedName>
    <definedName name="__M66002" localSheetId="1">#REF!</definedName>
    <definedName name="__M66002">#REF!</definedName>
    <definedName name="__M67002" localSheetId="8">#REF!</definedName>
    <definedName name="__M67002" localSheetId="4">#REF!</definedName>
    <definedName name="__M67002" localSheetId="7">#REF!</definedName>
    <definedName name="__M67002" localSheetId="5">#REF!</definedName>
    <definedName name="__M67002" localSheetId="0">#REF!</definedName>
    <definedName name="__M67002" localSheetId="2">#REF!</definedName>
    <definedName name="__M67002" localSheetId="1">#REF!</definedName>
    <definedName name="__M67002">#REF!</definedName>
    <definedName name="__M68000" localSheetId="4">#REF!</definedName>
    <definedName name="__M68000" localSheetId="5">#REF!</definedName>
    <definedName name="__M68000" localSheetId="2">#REF!</definedName>
    <definedName name="__M68000" localSheetId="1">#REF!</definedName>
    <definedName name="__M68000">#REF!</definedName>
    <definedName name="__M68002" localSheetId="4">#REF!</definedName>
    <definedName name="__M68002" localSheetId="5">#REF!</definedName>
    <definedName name="__M68002" localSheetId="2">#REF!</definedName>
    <definedName name="__M68002" localSheetId="1">#REF!</definedName>
    <definedName name="__M68002">#REF!</definedName>
    <definedName name="__M70000" localSheetId="4">#REF!</definedName>
    <definedName name="__M70000" localSheetId="5">#REF!</definedName>
    <definedName name="__M70000" localSheetId="2">#REF!</definedName>
    <definedName name="__M70000" localSheetId="1">#REF!</definedName>
    <definedName name="__M70000">#REF!</definedName>
    <definedName name="__M90000" localSheetId="4">#REF!</definedName>
    <definedName name="__M90000" localSheetId="5">#REF!</definedName>
    <definedName name="__M90000" localSheetId="2">#REF!</definedName>
    <definedName name="__M90000" localSheetId="1">#REF!</definedName>
    <definedName name="__M90000">#REF!</definedName>
    <definedName name="_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RR2" localSheetId="8" hidden="1">{#N/A,#N/A,FALSE,"단축1";#N/A,#N/A,FALSE,"단축2";#N/A,#N/A,FALSE,"단축3";#N/A,#N/A,FALSE,"장축";#N/A,#N/A,FALSE,"4WD"}</definedName>
    <definedName name="__RR2" localSheetId="7" hidden="1">{#N/A,#N/A,FALSE,"단축1";#N/A,#N/A,FALSE,"단축2";#N/A,#N/A,FALSE,"단축3";#N/A,#N/A,FALSE,"장축";#N/A,#N/A,FALSE,"4WD"}</definedName>
    <definedName name="__RR2" hidden="1">{#N/A,#N/A,FALSE,"단축1";#N/A,#N/A,FALSE,"단축2";#N/A,#N/A,FALSE,"단축3";#N/A,#N/A,FALSE,"장축";#N/A,#N/A,FALSE,"4WD"}</definedName>
    <definedName name="_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r1" localSheetId="8" hidden="1">{#N/A,#N/A,TRUE,"일정"}</definedName>
    <definedName name="__Tir1" localSheetId="7" hidden="1">{#N/A,#N/A,TRUE,"일정"}</definedName>
    <definedName name="__Tir1" hidden="1">{#N/A,#N/A,TRUE,"일정"}</definedName>
    <definedName name="_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localSheetId="8" hidden="1">{#N/A,#N/A,TRUE,"일정"}</definedName>
    <definedName name="__tt1" localSheetId="7" hidden="1">{#N/A,#N/A,TRUE,"일정"}</definedName>
    <definedName name="__tt1" localSheetId="0" hidden="1">{#N/A,#N/A,TRUE,"일정"}</definedName>
    <definedName name="__tt1" hidden="1">{#N/A,#N/A,TRUE,"일정"}</definedName>
    <definedName name="_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lfn.BAHTTEXT" hidden="1">#NAME?</definedName>
    <definedName name="__xlfn.RTD" hidden="1">#NAME?</definedName>
    <definedName name="_08" localSheetId="8">#REF!</definedName>
    <definedName name="_08" localSheetId="4">#REF!</definedName>
    <definedName name="_08" localSheetId="7">#REF!</definedName>
    <definedName name="_08" localSheetId="5">#REF!</definedName>
    <definedName name="_08" localSheetId="0">#REF!</definedName>
    <definedName name="_08" localSheetId="2">#REF!</definedName>
    <definedName name="_08" localSheetId="1">#REF!</definedName>
    <definedName name="_08">#REF!</definedName>
    <definedName name="_1" localSheetId="8" hidden="1">#REF!</definedName>
    <definedName name="_1" localSheetId="7" hidden="1">#REF!</definedName>
    <definedName name="_1" hidden="1">#REF!</definedName>
    <definedName name="_10" localSheetId="8" hidden="1">#REF!</definedName>
    <definedName name="_10" localSheetId="7" hidden="1">#REF!</definedName>
    <definedName name="_10" hidden="1">#REF!</definedName>
    <definedName name="_10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48__0_S" hidden="1">#REF!</definedName>
    <definedName name="_1050__0_S" hidden="1">#REF!</definedName>
    <definedName name="_1053__0_S" hidden="1">#REF!</definedName>
    <definedName name="_11" hidden="1">#REF!</definedName>
    <definedName name="_11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_123Graph_BCHART_1" hidden="1">#REF!</definedName>
    <definedName name="_12" hidden="1">#REF!</definedName>
    <definedName name="_12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_123Graph_BREALEX_WAGE" hidden="1">#REF!</definedName>
    <definedName name="_12__123Graph_CCHART_1" hidden="1">#REF!</definedName>
    <definedName name="_13" hidden="1">#REF!</definedName>
    <definedName name="_13__123Graph_BCHART_1" hidden="1">#REF!</definedName>
    <definedName name="_14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5" hidden="1">#REF!</definedName>
    <definedName name="_16" hidden="1">#REF!</definedName>
    <definedName name="_16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685__0_S" hidden="1">#REF!</definedName>
    <definedName name="_17" hidden="1">#REF!</definedName>
    <definedName name="_18" hidden="1">#REF!</definedName>
    <definedName name="_18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_123Graph_XCHART_1" hidden="1">#REF!</definedName>
    <definedName name="_18__123Graph_XCHART_2" hidden="1">#REF!</definedName>
    <definedName name="_19" hidden="1">#REF!</definedName>
    <definedName name="_19__123Graph_CCHART_1" hidden="1">#REF!</definedName>
    <definedName name="_19__123Graph_XREALEX_WAGE" hidden="1">#REF!</definedName>
    <definedName name="_2" hidden="1">#REF!</definedName>
    <definedName name="_2__123Graph_ACHART_1" hidden="1">#REF!</definedName>
    <definedName name="_20__123Graph_BREALEX_WAGE" hidden="1">#REF!</definedName>
    <definedName name="_20__123Graph_XCHART_2" hidden="1">#REF!</definedName>
    <definedName name="_21" hidden="1">#REF!</definedName>
    <definedName name="_22" hidden="1">#REF!</definedName>
    <definedName name="_22__123Graph_CCHART_2" hidden="1">#REF!</definedName>
    <definedName name="_22__123Graph_XREALEX_WAGE" hidden="1">#REF!</definedName>
    <definedName name="_23" hidden="1">#REF!</definedName>
    <definedName name="_23__123Graph_CCHART_1" hidden="1">#REF!</definedName>
    <definedName name="_24" hidden="1">#REF!</definedName>
    <definedName name="_25" hidden="1">#REF!</definedName>
    <definedName name="_25__123Graph_XCHART_1" hidden="1">#REF!</definedName>
    <definedName name="_26" hidden="1">#REF!</definedName>
    <definedName name="_26__123Graph_CCHART_2" hidden="1">#REF!</definedName>
    <definedName name="_27" hidden="1">#REF!</definedName>
    <definedName name="_28" hidden="1">#REF!</definedName>
    <definedName name="_28__123Graph_XCHART_2" hidden="1">#REF!</definedName>
    <definedName name="_29" hidden="1">#REF!</definedName>
    <definedName name="_29__123Graph_XCHART_1" hidden="1">#REF!</definedName>
    <definedName name="_3" hidden="1">#REF!</definedName>
    <definedName name="_3__123Graph_ACHART_1" hidden="1">#REF!</definedName>
    <definedName name="_30__123Graph_XREALEX_WAGE" hidden="1">#REF!</definedName>
    <definedName name="_31" hidden="1">#REF!</definedName>
    <definedName name="_32" hidden="1">#REF!</definedName>
    <definedName name="_32__123Graph_XCHART_2" hidden="1">#REF!</definedName>
    <definedName name="_33" hidden="1">#REF!</definedName>
    <definedName name="_34" hidden="1">#REF!</definedName>
    <definedName name="_35" hidden="1">#REF!</definedName>
    <definedName name="_35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6" hidden="1">#REF!</definedName>
    <definedName name="_36__123Graph_XREALEX_WAGE" hidden="1">#REF!</definedName>
    <definedName name="_37" hidden="1">#REF!</definedName>
    <definedName name="_38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9" hidden="1">#REF!</definedName>
    <definedName name="_4" hidden="1">#REF!</definedName>
    <definedName name="_4__123Graph_ACHART_2" hidden="1">#REF!</definedName>
    <definedName name="_41" hidden="1">#REF!</definedName>
    <definedName name="_43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5__0_S" hidden="1">#REF!</definedName>
    <definedName name="_440__0_S" hidden="1">#REF!</definedName>
    <definedName name="_45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5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9" hidden="1">#REF!</definedName>
    <definedName name="_5" hidden="1">#REF!</definedName>
    <definedName name="_5__123Graph_AREALEX_WAGE" hidden="1">#REF!</definedName>
    <definedName name="_50" hidden="1">#REF!</definedName>
    <definedName name="_51" hidden="1">#REF!</definedName>
    <definedName name="_583__0_S" hidden="1">#REF!</definedName>
    <definedName name="_6" hidden="1">#REF!</definedName>
    <definedName name="_6__123Graph_ACHART_2" hidden="1">#REF!</definedName>
    <definedName name="_6__123Graph_AREALEX_WAGE" hidden="1">#REF!</definedName>
    <definedName name="_6260__0_S" hidden="1">#REF!</definedName>
    <definedName name="_63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3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" hidden="1">#REF!</definedName>
    <definedName name="_7__123Graph_BCHART_1" hidden="1">#REF!</definedName>
    <definedName name="_70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3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3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" hidden="1">#REF!</definedName>
    <definedName name="_8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_123Graph_AREALEX_WAGE" hidden="1">#REF!</definedName>
    <definedName name="_8__123Graph_BCHART_1" hidden="1">#REF!</definedName>
    <definedName name="_80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0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" hidden="1">#REF!</definedName>
    <definedName name="_9_??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localSheetId="8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???" localSheetId="7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_123Graph_BCHART_2" hidden="1">#REF!</definedName>
    <definedName name="_A1" localSheetId="8" hidden="1">#REF!</definedName>
    <definedName name="_A1" localSheetId="7" hidden="1">#REF!</definedName>
    <definedName name="_A1" localSheetId="0" hidden="1">#REF!</definedName>
    <definedName name="_A1" hidden="1">#REF!</definedName>
    <definedName name="_a12" localSheetId="8" hidden="1">{"'Monthly 1997'!$A$3:$S$89"}</definedName>
    <definedName name="_a12" localSheetId="7" hidden="1">{"'Monthly 1997'!$A$3:$S$89"}</definedName>
    <definedName name="_a12" localSheetId="0" hidden="1">{"'Monthly 1997'!$A$3:$S$89"}</definedName>
    <definedName name="_a12" hidden="1">{"'Monthly 1997'!$A$3:$S$89"}</definedName>
    <definedName name="_A20" localSheetId="4">#REF!</definedName>
    <definedName name="_A20" localSheetId="5">#REF!</definedName>
    <definedName name="_A20" localSheetId="2">#REF!</definedName>
    <definedName name="_A20" localSheetId="1">#REF!</definedName>
    <definedName name="_A20">#REF!</definedName>
    <definedName name="_A3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3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61" localSheetId="8" hidden="1">{#N/A,#N/A,FALSE,"BODY"}</definedName>
    <definedName name="_A61" localSheetId="7" hidden="1">{#N/A,#N/A,FALSE,"BODY"}</definedName>
    <definedName name="_A61" hidden="1">{#N/A,#N/A,FALSE,"BODY"}</definedName>
    <definedName name="_A65555" localSheetId="8">#REF!</definedName>
    <definedName name="_A65555" localSheetId="4">#REF!</definedName>
    <definedName name="_A65555" localSheetId="7">#REF!</definedName>
    <definedName name="_A65555" localSheetId="5">#REF!</definedName>
    <definedName name="_A65555" localSheetId="0">#REF!</definedName>
    <definedName name="_A65555" localSheetId="2">#REF!</definedName>
    <definedName name="_A65555" localSheetId="1">#REF!</definedName>
    <definedName name="_A65555">#REF!</definedName>
    <definedName name="_A65655" localSheetId="8">#REF!</definedName>
    <definedName name="_A65655" localSheetId="4">#REF!</definedName>
    <definedName name="_A65655" localSheetId="7">#REF!</definedName>
    <definedName name="_A65655" localSheetId="5">#REF!</definedName>
    <definedName name="_A65655" localSheetId="0">#REF!</definedName>
    <definedName name="_A65655" localSheetId="2">#REF!</definedName>
    <definedName name="_A65655" localSheetId="1">#REF!</definedName>
    <definedName name="_A65655">#REF!</definedName>
    <definedName name="_A65900" localSheetId="8">#REF!</definedName>
    <definedName name="_A65900" localSheetId="4">#REF!</definedName>
    <definedName name="_A65900" localSheetId="7">#REF!</definedName>
    <definedName name="_A65900" localSheetId="5">#REF!</definedName>
    <definedName name="_A65900" localSheetId="0">#REF!</definedName>
    <definedName name="_A65900" localSheetId="2">#REF!</definedName>
    <definedName name="_A65900" localSheetId="1">#REF!</definedName>
    <definedName name="_A65900">#REF!</definedName>
    <definedName name="_add21" hidden="1">#REF!</definedName>
    <definedName name="_AT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CCH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ay3" localSheetId="8">#REF!</definedName>
    <definedName name="_day3" localSheetId="4">#REF!</definedName>
    <definedName name="_day3" localSheetId="7">#REF!</definedName>
    <definedName name="_day3" localSheetId="5">#REF!</definedName>
    <definedName name="_day3" localSheetId="0">#REF!</definedName>
    <definedName name="_day3" localSheetId="2">#REF!</definedName>
    <definedName name="_day3" localSheetId="1">#REF!</definedName>
    <definedName name="_day3">#REF!</definedName>
    <definedName name="_day4" localSheetId="8">#REF!</definedName>
    <definedName name="_day4" localSheetId="4">#REF!</definedName>
    <definedName name="_day4" localSheetId="7">#REF!</definedName>
    <definedName name="_day4" localSheetId="5">#REF!</definedName>
    <definedName name="_day4" localSheetId="0">#REF!</definedName>
    <definedName name="_day4" localSheetId="2">#REF!</definedName>
    <definedName name="_day4" localSheetId="1">#REF!</definedName>
    <definedName name="_day4">#REF!</definedName>
    <definedName name="_DD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D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ist_Bin" localSheetId="8" hidden="1">#REF!</definedName>
    <definedName name="_Dist_Bin" localSheetId="7" hidden="1">#REF!</definedName>
    <definedName name="_Dist_Bin" localSheetId="0" hidden="1">#REF!</definedName>
    <definedName name="_Dist_Bin" hidden="1">#REF!</definedName>
    <definedName name="_Dist_Values" localSheetId="8" hidden="1">#REF!</definedName>
    <definedName name="_Dist_Values" localSheetId="7" hidden="1">#REF!</definedName>
    <definedName name="_Dist_Values" localSheetId="0" hidden="1">#REF!</definedName>
    <definedName name="_Dist_Values" hidden="1">#REF!</definedName>
    <definedName name="_F" localSheetId="8" hidden="1">#REF!</definedName>
    <definedName name="_F" localSheetId="7" hidden="1">#REF!</definedName>
    <definedName name="_F" hidden="1">#REF!</definedName>
    <definedName name="_Fill" localSheetId="0" hidden="1">#REF!</definedName>
    <definedName name="_Fill" hidden="1">#REF!</definedName>
    <definedName name="_INT2" localSheetId="8" hidden="1">{#N/A,#N/A,TRUE,"일정"}</definedName>
    <definedName name="_INT2" localSheetId="7" hidden="1">{#N/A,#N/A,TRUE,"일정"}</definedName>
    <definedName name="_INT2" hidden="1">{#N/A,#N/A,TRUE,"일정"}</definedName>
    <definedName name="_J20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k1" localSheetId="8">#REF!</definedName>
    <definedName name="_k1" localSheetId="4">#REF!</definedName>
    <definedName name="_k1" localSheetId="7">#REF!</definedName>
    <definedName name="_k1" localSheetId="5">#REF!</definedName>
    <definedName name="_k1" localSheetId="0">#REF!</definedName>
    <definedName name="_k1" localSheetId="2">#REF!</definedName>
    <definedName name="_k1" localSheetId="1">#REF!</definedName>
    <definedName name="_k1">#REF!</definedName>
    <definedName name="_Key1" localSheetId="8" hidden="1">#REF!</definedName>
    <definedName name="_Key1" localSheetId="7" hidden="1">#REF!</definedName>
    <definedName name="_Key1" localSheetId="0" hidden="1">#REF!</definedName>
    <definedName name="_Key1" hidden="1">#REF!</definedName>
    <definedName name="_Key2" localSheetId="8" hidden="1">#REF!</definedName>
    <definedName name="_Key2" localSheetId="7" hidden="1">#REF!</definedName>
    <definedName name="_Key2" localSheetId="0" hidden="1">#REF!</definedName>
    <definedName name="_Key2" hidden="1">#REF!</definedName>
    <definedName name="_M100000" localSheetId="4">#REF!</definedName>
    <definedName name="_M100000" localSheetId="5">#REF!</definedName>
    <definedName name="_M100000" localSheetId="2">#REF!</definedName>
    <definedName name="_M100000" localSheetId="1">#REF!</definedName>
    <definedName name="_M100000">#REF!</definedName>
    <definedName name="_M66002" localSheetId="4">#REF!</definedName>
    <definedName name="_M66002" localSheetId="5">#REF!</definedName>
    <definedName name="_M66002" localSheetId="2">#REF!</definedName>
    <definedName name="_M66002" localSheetId="1">#REF!</definedName>
    <definedName name="_M66002">#REF!</definedName>
    <definedName name="_M67002" localSheetId="4">#REF!</definedName>
    <definedName name="_M67002" localSheetId="5">#REF!</definedName>
    <definedName name="_M67002" localSheetId="2">#REF!</definedName>
    <definedName name="_M67002" localSheetId="1">#REF!</definedName>
    <definedName name="_M67002">#REF!</definedName>
    <definedName name="_M68000" localSheetId="4">#REF!</definedName>
    <definedName name="_M68000" localSheetId="5">#REF!</definedName>
    <definedName name="_M68000" localSheetId="2">#REF!</definedName>
    <definedName name="_M68000" localSheetId="1">#REF!</definedName>
    <definedName name="_M68000">#REF!</definedName>
    <definedName name="_M68002" localSheetId="4">#REF!</definedName>
    <definedName name="_M68002" localSheetId="5">#REF!</definedName>
    <definedName name="_M68002" localSheetId="2">#REF!</definedName>
    <definedName name="_M68002" localSheetId="1">#REF!</definedName>
    <definedName name="_M68002">#REF!</definedName>
    <definedName name="_M70000" localSheetId="4">#REF!</definedName>
    <definedName name="_M70000" localSheetId="5">#REF!</definedName>
    <definedName name="_M70000" localSheetId="2">#REF!</definedName>
    <definedName name="_M70000" localSheetId="1">#REF!</definedName>
    <definedName name="_M70000">#REF!</definedName>
    <definedName name="_M90000" localSheetId="4">#REF!</definedName>
    <definedName name="_M90000" localSheetId="5">#REF!</definedName>
    <definedName name="_M90000" localSheetId="2">#REF!</definedName>
    <definedName name="_M90000" localSheetId="1">#REF!</definedName>
    <definedName name="_M90000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NEW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EW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Order1" hidden="1">255</definedName>
    <definedName name="_Order2" hidden="1">0</definedName>
    <definedName name="_P6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6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rse_Out" hidden="1">#REF!</definedName>
    <definedName name="_RR2" localSheetId="8" hidden="1">{#N/A,#N/A,FALSE,"단축1";#N/A,#N/A,FALSE,"단축2";#N/A,#N/A,FALSE,"단축3";#N/A,#N/A,FALSE,"장축";#N/A,#N/A,FALSE,"4WD"}</definedName>
    <definedName name="_RR2" localSheetId="7" hidden="1">{#N/A,#N/A,FALSE,"단축1";#N/A,#N/A,FALSE,"단축2";#N/A,#N/A,FALSE,"단축3";#N/A,#N/A,FALSE,"장축";#N/A,#N/A,FALSE,"4WD"}</definedName>
    <definedName name="_RR2" hidden="1">{#N/A,#N/A,FALSE,"단축1";#N/A,#N/A,FALSE,"단축2";#N/A,#N/A,FALSE,"단축3";#N/A,#N/A,FALSE,"장축";#N/A,#N/A,FALSE,"4WD"}</definedName>
    <definedName name="_Sort" localSheetId="8" hidden="1">#REF!</definedName>
    <definedName name="_Sort" localSheetId="7" hidden="1">#REF!</definedName>
    <definedName name="_Sort" localSheetId="0" hidden="1">#REF!</definedName>
    <definedName name="_Sort" hidden="1">#REF!</definedName>
    <definedName name="_SS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SS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localSheetId="8" hidden="1">{#N/A,#N/A,TRUE,"일정"}</definedName>
    <definedName name="_Tir1" localSheetId="7" hidden="1">{#N/A,#N/A,TRUE,"일정"}</definedName>
    <definedName name="_Tir1" hidden="1">{#N/A,#N/A,TRUE,"일정"}</definedName>
    <definedName name="_top10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op10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localSheetId="8" hidden="1">{#N/A,#N/A,TRUE,"일정"}</definedName>
    <definedName name="_tt1" localSheetId="7" hidden="1">{#N/A,#N/A,TRUE,"일정"}</definedName>
    <definedName name="_tt1" localSheetId="0" hidden="1">{#N/A,#N/A,TRUE,"일정"}</definedName>
    <definedName name="_tt1" hidden="1">{#N/A,#N/A,TRUE,"일정"}</definedName>
    <definedName name="_V21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V21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А2" hidden="1">#REF!</definedName>
    <definedName name="_аа_" hidden="1">#REF!</definedName>
    <definedName name="_Лун34" hidden="1">#REF!</definedName>
    <definedName name="_тт_тт" hidden="1">#REF!</definedName>
    <definedName name="_xlnm._FilterDatabase" localSheetId="8" hidden="1">#REF!</definedName>
    <definedName name="_xlnm._FilterDatabase" localSheetId="9" hidden="1">Ваканция!$A$2:$J$988</definedName>
    <definedName name="_xlnm._FilterDatabase" localSheetId="4" hidden="1">'кечагидан фарқи'!$A$13:$AD$25</definedName>
    <definedName name="_xlnm._FilterDatabase" localSheetId="7" hidden="1">#REF!</definedName>
    <definedName name="_xlnm._FilterDatabase" localSheetId="0" hidden="1">Манзилли!$B$9:$CP$531</definedName>
    <definedName name="_xlnm._FilterDatabase" localSheetId="2" hidden="1">СВОД!$A$14:$AI$26</definedName>
    <definedName name="_xlnm._FilterDatabase" localSheetId="1" hidden="1">'свод жами '!$A$13:$AD$25</definedName>
    <definedName name="_xlnm._FilterDatabase" hidden="1">#REF!</definedName>
    <definedName name="a123457689" localSheetId="4">#REF!</definedName>
    <definedName name="a123457689" localSheetId="5">#REF!</definedName>
    <definedName name="a123457689" localSheetId="0">#REF!</definedName>
    <definedName name="a123457689" localSheetId="2">#REF!</definedName>
    <definedName name="a123457689" localSheetId="1">#REF!</definedName>
    <definedName name="a123457689">#REF!</definedName>
    <definedName name="aaa" localSheetId="4">#REF!</definedName>
    <definedName name="aaa" localSheetId="5">#REF!</definedName>
    <definedName name="aaa" localSheetId="0">#REF!</definedName>
    <definedName name="aaa" localSheetId="2">#REF!</definedName>
    <definedName name="aaa" localSheetId="1">#REF!</definedName>
    <definedName name="aaa">#REF!</definedName>
    <definedName name="aaaaa" localSheetId="8" hidden="1">{#VALUE!,#N/A,TRUE,0}</definedName>
    <definedName name="aaaaa" localSheetId="7" hidden="1">{#VALUE!,#N/A,TRUE,0}</definedName>
    <definedName name="aaaaa" hidden="1">{#VALUE!,#N/A,TRUE,0}</definedName>
    <definedName name="AAAAAAA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" localSheetId="8" hidden="1">{#N/A,#N/A,TRUE,"일정"}</definedName>
    <definedName name="aaaaaaaaa" localSheetId="7" hidden="1">{#N/A,#N/A,TRUE,"일정"}</definedName>
    <definedName name="aaaaaaaaa" hidden="1">{#N/A,#N/A,TRUE,"일정"}</definedName>
    <definedName name="aaaaaaaaaa" localSheetId="8" hidden="1">{#N/A,#N/A,TRUE,"이사님";#N/A,#N/A,TRUE,"이사님"}</definedName>
    <definedName name="aaaaaaaaaa" localSheetId="7" hidden="1">{#N/A,#N/A,TRUE,"이사님";#N/A,#N/A,TRUE,"이사님"}</definedName>
    <definedName name="aaaaaaaaaa" hidden="1">{#N/A,#N/A,TRUE,"이사님";#N/A,#N/A,TRUE,"이사님"}</definedName>
    <definedName name="AAAAAAAAS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AAAS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localSheetId="0" hidden="1">"C:\Documents and Settings\schoolfund1\Рабочий стол\жаха\прогноз доходов 2005 помесяц..mdb"</definedName>
    <definedName name="AccessDatabase" hidden="1">"C:\Мои документы\Kaspl_5.mdb"</definedName>
    <definedName name="ACON" localSheetId="8" hidden="1">{#N/A,#N/A,TRUE,"일정"}</definedName>
    <definedName name="ACON" localSheetId="7" hidden="1">{#N/A,#N/A,TRUE,"일정"}</definedName>
    <definedName name="ACON" hidden="1">{#N/A,#N/A,TRUE,"일정"}</definedName>
    <definedName name="ACR4차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4차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f" localSheetId="8" hidden="1">{#N/A,#N/A,FALSE,"BODY"}</definedName>
    <definedName name="af" localSheetId="7" hidden="1">{#N/A,#N/A,FALSE,"BODY"}</definedName>
    <definedName name="af" localSheetId="0" hidden="1">{#N/A,#N/A,FALSE,"BODY"}</definedName>
    <definedName name="af" hidden="1">{#N/A,#N/A,FALSE,"BODY"}</definedName>
    <definedName name="anscount" hidden="1">1</definedName>
    <definedName name="APFJI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FJI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csacsdcds" hidden="1">#REF!</definedName>
    <definedName name="ASD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saf" localSheetId="8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af" localSheetId="7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S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BACKU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CKU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IW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I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D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D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utton_4">"прогноз_доходов_2005_помесяц__уд_вес_помесячный_Таблица"</definedName>
    <definedName name="BVV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APA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X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X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SE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ASE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DE" localSheetId="8" hidden="1">{#N/A,#N/A,TRUE,"일정"}</definedName>
    <definedName name="CDE" localSheetId="7" hidden="1">{#N/A,#N/A,TRUE,"일정"}</definedName>
    <definedName name="CDE" hidden="1">{#N/A,#N/A,TRUE,"일정"}</definedName>
    <definedName name="cdhbkjbkjnkjnlmmn" localSheetId="8" hidden="1">{#N/A,#N/A,TRUE,"일정"}</definedName>
    <definedName name="cdhbkjbkjnkjnlmmn" localSheetId="7" hidden="1">{#N/A,#N/A,TRUE,"일정"}</definedName>
    <definedName name="cdhbkjbkjnkjnlmmn" hidden="1">{#N/A,#N/A,TRUE,"일정"}</definedName>
    <definedName name="cdscdscsdcsd" hidden="1">#REF!</definedName>
    <definedName name="cho" localSheetId="8" hidden="1">{"'Monthly 1997'!$A$3:$S$89"}</definedName>
    <definedName name="cho" localSheetId="7" hidden="1">{"'Monthly 1997'!$A$3:$S$89"}</definedName>
    <definedName name="cho" localSheetId="0" hidden="1">{"'Monthly 1997'!$A$3:$S$89"}</definedName>
    <definedName name="cho" hidden="1">{"'Monthly 1997'!$A$3:$S$89"}</definedName>
    <definedName name="CKXM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KXM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mndBase" localSheetId="8">#REF!</definedName>
    <definedName name="cmndBase" localSheetId="4">#REF!</definedName>
    <definedName name="cmndBase" localSheetId="7">#REF!</definedName>
    <definedName name="cmndBase" localSheetId="5">#REF!</definedName>
    <definedName name="cmndBase" localSheetId="0">#REF!</definedName>
    <definedName name="cmndBase" localSheetId="2">#REF!</definedName>
    <definedName name="cmndBase" localSheetId="1">#REF!</definedName>
    <definedName name="cmndBase">#REF!</definedName>
    <definedName name="cmndDayMonthTo" localSheetId="8">#REF!</definedName>
    <definedName name="cmndDayMonthTo" localSheetId="4">#REF!</definedName>
    <definedName name="cmndDayMonthTo" localSheetId="7">#REF!</definedName>
    <definedName name="cmndDayMonthTo" localSheetId="5">#REF!</definedName>
    <definedName name="cmndDayMonthTo" localSheetId="0">#REF!</definedName>
    <definedName name="cmndDayMonthTo" localSheetId="2">#REF!</definedName>
    <definedName name="cmndDayMonthTo" localSheetId="1">#REF!</definedName>
    <definedName name="cmndDayMonthTo">#REF!</definedName>
    <definedName name="cmndDays" localSheetId="8">#REF!</definedName>
    <definedName name="cmndDays" localSheetId="4">#REF!</definedName>
    <definedName name="cmndDays" localSheetId="7">#REF!</definedName>
    <definedName name="cmndDays" localSheetId="5">#REF!</definedName>
    <definedName name="cmndDays" localSheetId="0">#REF!</definedName>
    <definedName name="cmndDays" localSheetId="2">#REF!</definedName>
    <definedName name="cmndDays" localSheetId="1">#REF!</definedName>
    <definedName name="cmndDays">#REF!</definedName>
    <definedName name="cmndDocNum" localSheetId="4">#REF!</definedName>
    <definedName name="cmndDocNum" localSheetId="5">#REF!</definedName>
    <definedName name="cmndDocNum" localSheetId="2">#REF!</definedName>
    <definedName name="cmndDocNum" localSheetId="1">#REF!</definedName>
    <definedName name="cmndDocNum">#REF!</definedName>
    <definedName name="cmndDocSer" localSheetId="4">#REF!</definedName>
    <definedName name="cmndDocSer" localSheetId="5">#REF!</definedName>
    <definedName name="cmndDocSer" localSheetId="2">#REF!</definedName>
    <definedName name="cmndDocSer" localSheetId="1">#REF!</definedName>
    <definedName name="cmndDocSer">#REF!</definedName>
    <definedName name="cmndFIO" localSheetId="4">#REF!</definedName>
    <definedName name="cmndFIO" localSheetId="5">#REF!</definedName>
    <definedName name="cmndFIO" localSheetId="2">#REF!</definedName>
    <definedName name="cmndFIO" localSheetId="1">#REF!</definedName>
    <definedName name="cmndFIO">#REF!</definedName>
    <definedName name="cmndOrdDay" localSheetId="4">#REF!</definedName>
    <definedName name="cmndOrdDay" localSheetId="5">#REF!</definedName>
    <definedName name="cmndOrdDay" localSheetId="2">#REF!</definedName>
    <definedName name="cmndOrdDay" localSheetId="1">#REF!</definedName>
    <definedName name="cmndOrdDay">#REF!</definedName>
    <definedName name="cmndOrdMonth" localSheetId="4">#REF!</definedName>
    <definedName name="cmndOrdMonth" localSheetId="5">#REF!</definedName>
    <definedName name="cmndOrdMonth" localSheetId="2">#REF!</definedName>
    <definedName name="cmndOrdMonth" localSheetId="1">#REF!</definedName>
    <definedName name="cmndOrdMonth">#REF!</definedName>
    <definedName name="cmndOrdNum" localSheetId="4">#REF!</definedName>
    <definedName name="cmndOrdNum" localSheetId="5">#REF!</definedName>
    <definedName name="cmndOrdNum" localSheetId="2">#REF!</definedName>
    <definedName name="cmndOrdNum" localSheetId="1">#REF!</definedName>
    <definedName name="cmndOrdNum">#REF!</definedName>
    <definedName name="cmndOrdYear" localSheetId="4">#REF!</definedName>
    <definedName name="cmndOrdYear" localSheetId="5">#REF!</definedName>
    <definedName name="cmndOrdYear" localSheetId="2">#REF!</definedName>
    <definedName name="cmndOrdYear" localSheetId="1">#REF!</definedName>
    <definedName name="cmndOrdYear">#REF!</definedName>
    <definedName name="cmndPoint" localSheetId="4">#REF!</definedName>
    <definedName name="cmndPoint" localSheetId="5">#REF!</definedName>
    <definedName name="cmndPoint" localSheetId="2">#REF!</definedName>
    <definedName name="cmndPoint" localSheetId="1">#REF!</definedName>
    <definedName name="cmndPoint">#REF!</definedName>
    <definedName name="cmndPoint1" localSheetId="4">#REF!</definedName>
    <definedName name="cmndPoint1" localSheetId="5">#REF!</definedName>
    <definedName name="cmndPoint1" localSheetId="2">#REF!</definedName>
    <definedName name="cmndPoint1" localSheetId="1">#REF!</definedName>
    <definedName name="cmndPoint1">#REF!</definedName>
    <definedName name="cmndPos" localSheetId="4">#REF!</definedName>
    <definedName name="cmndPos" localSheetId="5">#REF!</definedName>
    <definedName name="cmndPos" localSheetId="2">#REF!</definedName>
    <definedName name="cmndPos" localSheetId="1">#REF!</definedName>
    <definedName name="cmndPos">#REF!</definedName>
    <definedName name="cmndYearTo" localSheetId="4">#REF!</definedName>
    <definedName name="cmndYearTo" localSheetId="5">#REF!</definedName>
    <definedName name="cmndYearTo" localSheetId="2">#REF!</definedName>
    <definedName name="cmndYearTo" localSheetId="1">#REF!</definedName>
    <definedName name="cmndYearTo">#REF!</definedName>
    <definedName name="cntAddition" localSheetId="4">#REF!</definedName>
    <definedName name="cntAddition" localSheetId="5">#REF!</definedName>
    <definedName name="cntAddition" localSheetId="2">#REF!</definedName>
    <definedName name="cntAddition" localSheetId="1">#REF!</definedName>
    <definedName name="cntAddition">#REF!</definedName>
    <definedName name="cntDay" localSheetId="4">#REF!</definedName>
    <definedName name="cntDay" localSheetId="5">#REF!</definedName>
    <definedName name="cntDay" localSheetId="2">#REF!</definedName>
    <definedName name="cntDay" localSheetId="1">#REF!</definedName>
    <definedName name="cntDay">#REF!</definedName>
    <definedName name="cntMonth" localSheetId="4">#REF!</definedName>
    <definedName name="cntMonth" localSheetId="5">#REF!</definedName>
    <definedName name="cntMonth" localSheetId="2">#REF!</definedName>
    <definedName name="cntMonth" localSheetId="1">#REF!</definedName>
    <definedName name="cntMonth">#REF!</definedName>
    <definedName name="cntName" localSheetId="4">#REF!</definedName>
    <definedName name="cntName" localSheetId="5">#REF!</definedName>
    <definedName name="cntName" localSheetId="2">#REF!</definedName>
    <definedName name="cntName" localSheetId="1">#REF!</definedName>
    <definedName name="cntName">#REF!</definedName>
    <definedName name="cntNumber" localSheetId="4">#REF!</definedName>
    <definedName name="cntNumber" localSheetId="5">#REF!</definedName>
    <definedName name="cntNumber" localSheetId="2">#REF!</definedName>
    <definedName name="cntNumber" localSheetId="1">#REF!</definedName>
    <definedName name="cntNumber">#REF!</definedName>
    <definedName name="cntPayer" localSheetId="4">#REF!</definedName>
    <definedName name="cntPayer" localSheetId="5">#REF!</definedName>
    <definedName name="cntPayer" localSheetId="2">#REF!</definedName>
    <definedName name="cntPayer" localSheetId="1">#REF!</definedName>
    <definedName name="cntPayer">#REF!</definedName>
    <definedName name="cntPayer1" localSheetId="4">#REF!</definedName>
    <definedName name="cntPayer1" localSheetId="5">#REF!</definedName>
    <definedName name="cntPayer1" localSheetId="2">#REF!</definedName>
    <definedName name="cntPayer1" localSheetId="1">#REF!</definedName>
    <definedName name="cntPayer1">#REF!</definedName>
    <definedName name="cntPayerAddr1" localSheetId="4">#REF!</definedName>
    <definedName name="cntPayerAddr1" localSheetId="5">#REF!</definedName>
    <definedName name="cntPayerAddr1" localSheetId="2">#REF!</definedName>
    <definedName name="cntPayerAddr1" localSheetId="1">#REF!</definedName>
    <definedName name="cntPayerAddr1">#REF!</definedName>
    <definedName name="cntPayerAddr2" localSheetId="4">#REF!</definedName>
    <definedName name="cntPayerAddr2" localSheetId="5">#REF!</definedName>
    <definedName name="cntPayerAddr2" localSheetId="2">#REF!</definedName>
    <definedName name="cntPayerAddr2" localSheetId="1">#REF!</definedName>
    <definedName name="cntPayerAddr2">#REF!</definedName>
    <definedName name="cntPayerBank1" localSheetId="4">#REF!</definedName>
    <definedName name="cntPayerBank1" localSheetId="5">#REF!</definedName>
    <definedName name="cntPayerBank1" localSheetId="2">#REF!</definedName>
    <definedName name="cntPayerBank1" localSheetId="1">#REF!</definedName>
    <definedName name="cntPayerBank1">#REF!</definedName>
    <definedName name="cntPayerBank2" localSheetId="4">#REF!</definedName>
    <definedName name="cntPayerBank2" localSheetId="5">#REF!</definedName>
    <definedName name="cntPayerBank2" localSheetId="2">#REF!</definedName>
    <definedName name="cntPayerBank2" localSheetId="1">#REF!</definedName>
    <definedName name="cntPayerBank2">#REF!</definedName>
    <definedName name="cntPayerBank3" localSheetId="4">#REF!</definedName>
    <definedName name="cntPayerBank3" localSheetId="5">#REF!</definedName>
    <definedName name="cntPayerBank3" localSheetId="2">#REF!</definedName>
    <definedName name="cntPayerBank3" localSheetId="1">#REF!</definedName>
    <definedName name="cntPayerBank3">#REF!</definedName>
    <definedName name="cntPayerCount" localSheetId="4">#REF!</definedName>
    <definedName name="cntPayerCount" localSheetId="5">#REF!</definedName>
    <definedName name="cntPayerCount" localSheetId="2">#REF!</definedName>
    <definedName name="cntPayerCount" localSheetId="1">#REF!</definedName>
    <definedName name="cntPayerCount">#REF!</definedName>
    <definedName name="cntPayerCountCor" localSheetId="4">#REF!</definedName>
    <definedName name="cntPayerCountCor" localSheetId="5">#REF!</definedName>
    <definedName name="cntPayerCountCor" localSheetId="2">#REF!</definedName>
    <definedName name="cntPayerCountCor" localSheetId="1">#REF!</definedName>
    <definedName name="cntPayerCountCor">#REF!</definedName>
    <definedName name="cntPriceC" localSheetId="4">#REF!</definedName>
    <definedName name="cntPriceC" localSheetId="5">#REF!</definedName>
    <definedName name="cntPriceC" localSheetId="2">#REF!</definedName>
    <definedName name="cntPriceC" localSheetId="1">#REF!</definedName>
    <definedName name="cntPriceC">#REF!</definedName>
    <definedName name="cntPriceR" localSheetId="4">#REF!</definedName>
    <definedName name="cntPriceR" localSheetId="5">#REF!</definedName>
    <definedName name="cntPriceR" localSheetId="2">#REF!</definedName>
    <definedName name="cntPriceR" localSheetId="1">#REF!</definedName>
    <definedName name="cntPriceR">#REF!</definedName>
    <definedName name="cntQnt" localSheetId="4">#REF!</definedName>
    <definedName name="cntQnt" localSheetId="5">#REF!</definedName>
    <definedName name="cntQnt" localSheetId="2">#REF!</definedName>
    <definedName name="cntQnt" localSheetId="1">#REF!</definedName>
    <definedName name="cntQnt">#REF!</definedName>
    <definedName name="cntSumC" localSheetId="4">#REF!</definedName>
    <definedName name="cntSumC" localSheetId="5">#REF!</definedName>
    <definedName name="cntSumC" localSheetId="2">#REF!</definedName>
    <definedName name="cntSumC" localSheetId="1">#REF!</definedName>
    <definedName name="cntSumC">#REF!</definedName>
    <definedName name="cntSumR" localSheetId="4">#REF!</definedName>
    <definedName name="cntSumR" localSheetId="5">#REF!</definedName>
    <definedName name="cntSumR" localSheetId="2">#REF!</definedName>
    <definedName name="cntSumR" localSheetId="1">#REF!</definedName>
    <definedName name="cntSumR">#REF!</definedName>
    <definedName name="cntSuppAddr1" localSheetId="4">#REF!</definedName>
    <definedName name="cntSuppAddr1" localSheetId="5">#REF!</definedName>
    <definedName name="cntSuppAddr1" localSheetId="2">#REF!</definedName>
    <definedName name="cntSuppAddr1" localSheetId="1">#REF!</definedName>
    <definedName name="cntSuppAddr1">#REF!</definedName>
    <definedName name="cntSuppAddr2" localSheetId="4">#REF!</definedName>
    <definedName name="cntSuppAddr2" localSheetId="5">#REF!</definedName>
    <definedName name="cntSuppAddr2" localSheetId="2">#REF!</definedName>
    <definedName name="cntSuppAddr2" localSheetId="1">#REF!</definedName>
    <definedName name="cntSuppAddr2">#REF!</definedName>
    <definedName name="cntSuppBank" localSheetId="4">#REF!</definedName>
    <definedName name="cntSuppBank" localSheetId="5">#REF!</definedName>
    <definedName name="cntSuppBank" localSheetId="2">#REF!</definedName>
    <definedName name="cntSuppBank" localSheetId="1">#REF!</definedName>
    <definedName name="cntSuppBank">#REF!</definedName>
    <definedName name="cntSuppCount" localSheetId="4">#REF!</definedName>
    <definedName name="cntSuppCount" localSheetId="5">#REF!</definedName>
    <definedName name="cntSuppCount" localSheetId="2">#REF!</definedName>
    <definedName name="cntSuppCount" localSheetId="1">#REF!</definedName>
    <definedName name="cntSuppCount">#REF!</definedName>
    <definedName name="cntSuppCountCor" localSheetId="4">#REF!</definedName>
    <definedName name="cntSuppCountCor" localSheetId="5">#REF!</definedName>
    <definedName name="cntSuppCountCor" localSheetId="2">#REF!</definedName>
    <definedName name="cntSuppCountCor" localSheetId="1">#REF!</definedName>
    <definedName name="cntSuppCountCor">#REF!</definedName>
    <definedName name="cntSupplier" localSheetId="4">#REF!</definedName>
    <definedName name="cntSupplier" localSheetId="5">#REF!</definedName>
    <definedName name="cntSupplier" localSheetId="2">#REF!</definedName>
    <definedName name="cntSupplier" localSheetId="1">#REF!</definedName>
    <definedName name="cntSupplier">#REF!</definedName>
    <definedName name="cntSuppMFO1" localSheetId="4">#REF!</definedName>
    <definedName name="cntSuppMFO1" localSheetId="5">#REF!</definedName>
    <definedName name="cntSuppMFO1" localSheetId="2">#REF!</definedName>
    <definedName name="cntSuppMFO1" localSheetId="1">#REF!</definedName>
    <definedName name="cntSuppMFO1">#REF!</definedName>
    <definedName name="cntSuppMFO2" localSheetId="4">#REF!</definedName>
    <definedName name="cntSuppMFO2" localSheetId="5">#REF!</definedName>
    <definedName name="cntSuppMFO2" localSheetId="2">#REF!</definedName>
    <definedName name="cntSuppMFO2" localSheetId="1">#REF!</definedName>
    <definedName name="cntSuppMFO2">#REF!</definedName>
    <definedName name="cntSuppTlf" localSheetId="4">#REF!</definedName>
    <definedName name="cntSuppTlf" localSheetId="5">#REF!</definedName>
    <definedName name="cntSuppTlf" localSheetId="2">#REF!</definedName>
    <definedName name="cntSuppTlf" localSheetId="1">#REF!</definedName>
    <definedName name="cntSuppTlf">#REF!</definedName>
    <definedName name="cntUnit" localSheetId="4">#REF!</definedName>
    <definedName name="cntUnit" localSheetId="5">#REF!</definedName>
    <definedName name="cntUnit" localSheetId="2">#REF!</definedName>
    <definedName name="cntUnit" localSheetId="1">#REF!</definedName>
    <definedName name="cntUnit">#REF!</definedName>
    <definedName name="cntYear" localSheetId="4">#REF!</definedName>
    <definedName name="cntYear" localSheetId="5">#REF!</definedName>
    <definedName name="cntYear" localSheetId="2">#REF!</definedName>
    <definedName name="cntYear" localSheetId="1">#REF!</definedName>
    <definedName name="cntYear">#REF!</definedName>
    <definedName name="CON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urday">36934</definedName>
    <definedName name="cxzczxcasdasd" localSheetId="8" hidden="1">{#N/A,#N/A,TRUE,"일정"}</definedName>
    <definedName name="cxzczxcasdasd" localSheetId="7" hidden="1">{#N/A,#N/A,TRUE,"일정"}</definedName>
    <definedName name="cxzczxcasdasd" hidden="1">{#N/A,#N/A,TRUE,"일정"}</definedName>
    <definedName name="cy">2001</definedName>
    <definedName name="d">3</definedName>
    <definedName name="DAF" localSheetId="8">#REF!</definedName>
    <definedName name="DAF" localSheetId="4">#REF!</definedName>
    <definedName name="DAF" localSheetId="7">#REF!</definedName>
    <definedName name="DAF" localSheetId="5">#REF!</definedName>
    <definedName name="DAF" localSheetId="0">#REF!</definedName>
    <definedName name="DAF" localSheetId="2">#REF!</definedName>
    <definedName name="DAF" localSheetId="1">#REF!</definedName>
    <definedName name="DAF">#REF!</definedName>
    <definedName name="ddd" localSheetId="8">#REF!</definedName>
    <definedName name="ddd" localSheetId="4">#REF!</definedName>
    <definedName name="ddd" localSheetId="7">#REF!</definedName>
    <definedName name="ddd" localSheetId="5">#REF!</definedName>
    <definedName name="ddd" localSheetId="0" hidden="1">{#N/A,#N/A,TRUE,"일정"}</definedName>
    <definedName name="ddd" localSheetId="2">#REF!</definedName>
    <definedName name="ddd" localSheetId="1">#REF!</definedName>
    <definedName name="ddd">#REF!</definedName>
    <definedName name="ddddddddd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f" localSheetId="8" hidden="1">{#N/A,#N/A,FALSE,"BODY"}</definedName>
    <definedName name="ddf" localSheetId="7" hidden="1">{#N/A,#N/A,FALSE,"BODY"}</definedName>
    <definedName name="ddf" hidden="1">{#N/A,#N/A,FALSE,"BODY"}</definedName>
    <definedName name="DFDSF" localSheetId="8">#REF!</definedName>
    <definedName name="DFDSF" localSheetId="4">#REF!</definedName>
    <definedName name="DFDSF" localSheetId="7">#REF!</definedName>
    <definedName name="DFDSF" localSheetId="5">#REF!</definedName>
    <definedName name="DFDSF" localSheetId="0">#REF!</definedName>
    <definedName name="DFDSF" localSheetId="2">#REF!</definedName>
    <definedName name="DFDSF" localSheetId="1">#REF!</definedName>
    <definedName name="DFDSF">#REF!</definedName>
    <definedName name="dfgd" localSheetId="8" hidden="1">#REF!</definedName>
    <definedName name="dfgd" localSheetId="7" hidden="1">#REF!</definedName>
    <definedName name="dfgd" hidden="1">#REF!</definedName>
    <definedName name="dfgfghh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gfghh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SFDSFDSA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SFDSFDSA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LF" localSheetId="8" hidden="1">{#N/A,#N/A,TRUE,"일정"}</definedName>
    <definedName name="DLF" localSheetId="7" hidden="1">{#N/A,#N/A,TRUE,"일정"}</definedName>
    <definedName name="DLF" hidden="1">{#N/A,#N/A,TRUE,"일정"}</definedName>
    <definedName name="DNFL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NF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OR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OR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RIVEABILITY" localSheetId="8" hidden="1">{#N/A,#N/A,FALSE,"단축1";#N/A,#N/A,FALSE,"단축2";#N/A,#N/A,FALSE,"단축3";#N/A,#N/A,FALSE,"장축";#N/A,#N/A,FALSE,"4WD"}</definedName>
    <definedName name="DRIVEABILITY" localSheetId="7" hidden="1">{#N/A,#N/A,FALSE,"단축1";#N/A,#N/A,FALSE,"단축2";#N/A,#N/A,FALSE,"단축3";#N/A,#N/A,FALSE,"장축";#N/A,#N/A,FALSE,"4WD"}</definedName>
    <definedName name="DRIVEABILITY" hidden="1">{#N/A,#N/A,FALSE,"단축1";#N/A,#N/A,FALSE,"단축2";#N/A,#N/A,FALSE,"단축3";#N/A,#N/A,FALSE,"장축";#N/A,#N/A,FALSE,"4WD"}</definedName>
    <definedName name="dsc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c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FDFDSFADDDSFSA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FDSFADDDSFSA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vdsvfdsvdvfdvfdv" hidden="1">#REF!</definedName>
    <definedName name="dvrCustomer" localSheetId="8">#REF!</definedName>
    <definedName name="dvrCustomer" localSheetId="4">#REF!</definedName>
    <definedName name="dvrCustomer" localSheetId="7">#REF!</definedName>
    <definedName name="dvrCustomer" localSheetId="5">#REF!</definedName>
    <definedName name="dvrCustomer" localSheetId="0">#REF!</definedName>
    <definedName name="dvrCustomer" localSheetId="2">#REF!</definedName>
    <definedName name="dvrCustomer" localSheetId="1">#REF!</definedName>
    <definedName name="dvrCustomer">#REF!</definedName>
    <definedName name="dvrDay" localSheetId="8">#REF!</definedName>
    <definedName name="dvrDay" localSheetId="4">#REF!</definedName>
    <definedName name="dvrDay" localSheetId="7">#REF!</definedName>
    <definedName name="dvrDay" localSheetId="5">#REF!</definedName>
    <definedName name="dvrDay" localSheetId="0">#REF!</definedName>
    <definedName name="dvrDay" localSheetId="2">#REF!</definedName>
    <definedName name="dvrDay" localSheetId="1">#REF!</definedName>
    <definedName name="dvrDay">#REF!</definedName>
    <definedName name="dvrDocDay" localSheetId="4">#REF!</definedName>
    <definedName name="dvrDocDay" localSheetId="5">#REF!</definedName>
    <definedName name="dvrDocDay" localSheetId="2">#REF!</definedName>
    <definedName name="dvrDocDay" localSheetId="1">#REF!</definedName>
    <definedName name="dvrDocDay">#REF!</definedName>
    <definedName name="dvrDocIss" localSheetId="4">#REF!</definedName>
    <definedName name="dvrDocIss" localSheetId="5">#REF!</definedName>
    <definedName name="dvrDocIss" localSheetId="2">#REF!</definedName>
    <definedName name="dvrDocIss" localSheetId="1">#REF!</definedName>
    <definedName name="dvrDocIss">#REF!</definedName>
    <definedName name="dvrDocMonth" localSheetId="4">#REF!</definedName>
    <definedName name="dvrDocMonth" localSheetId="5">#REF!</definedName>
    <definedName name="dvrDocMonth" localSheetId="2">#REF!</definedName>
    <definedName name="dvrDocMonth" localSheetId="1">#REF!</definedName>
    <definedName name="dvrDocMonth">#REF!</definedName>
    <definedName name="dvrDocNum" localSheetId="4">#REF!</definedName>
    <definedName name="dvrDocNum" localSheetId="5">#REF!</definedName>
    <definedName name="dvrDocNum" localSheetId="2">#REF!</definedName>
    <definedName name="dvrDocNum" localSheetId="1">#REF!</definedName>
    <definedName name="dvrDocNum">#REF!</definedName>
    <definedName name="dvrDocSer" localSheetId="4">#REF!</definedName>
    <definedName name="dvrDocSer" localSheetId="5">#REF!</definedName>
    <definedName name="dvrDocSer" localSheetId="2">#REF!</definedName>
    <definedName name="dvrDocSer" localSheetId="1">#REF!</definedName>
    <definedName name="dvrDocSer">#REF!</definedName>
    <definedName name="dvrDocYear" localSheetId="4">#REF!</definedName>
    <definedName name="dvrDocYear" localSheetId="5">#REF!</definedName>
    <definedName name="dvrDocYear" localSheetId="2">#REF!</definedName>
    <definedName name="dvrDocYear" localSheetId="1">#REF!</definedName>
    <definedName name="dvrDocYear">#REF!</definedName>
    <definedName name="dvrMonth" localSheetId="4">#REF!</definedName>
    <definedName name="dvrMonth" localSheetId="5">#REF!</definedName>
    <definedName name="dvrMonth" localSheetId="2">#REF!</definedName>
    <definedName name="dvrMonth" localSheetId="1">#REF!</definedName>
    <definedName name="dvrMonth">#REF!</definedName>
    <definedName name="dvrName" localSheetId="4">#REF!</definedName>
    <definedName name="dvrName" localSheetId="5">#REF!</definedName>
    <definedName name="dvrName" localSheetId="2">#REF!</definedName>
    <definedName name="dvrName" localSheetId="1">#REF!</definedName>
    <definedName name="dvrName">#REF!</definedName>
    <definedName name="dvrNo" localSheetId="4">#REF!</definedName>
    <definedName name="dvrNo" localSheetId="5">#REF!</definedName>
    <definedName name="dvrNo" localSheetId="2">#REF!</definedName>
    <definedName name="dvrNo" localSheetId="1">#REF!</definedName>
    <definedName name="dvrNo">#REF!</definedName>
    <definedName name="dvrNumber" localSheetId="4">#REF!</definedName>
    <definedName name="dvrNumber" localSheetId="5">#REF!</definedName>
    <definedName name="dvrNumber" localSheetId="2">#REF!</definedName>
    <definedName name="dvrNumber" localSheetId="1">#REF!</definedName>
    <definedName name="dvrNumber">#REF!</definedName>
    <definedName name="dvrOrder" localSheetId="4">#REF!</definedName>
    <definedName name="dvrOrder" localSheetId="5">#REF!</definedName>
    <definedName name="dvrOrder" localSheetId="2">#REF!</definedName>
    <definedName name="dvrOrder" localSheetId="1">#REF!</definedName>
    <definedName name="dvrOrder">#REF!</definedName>
    <definedName name="dvrPayer" localSheetId="4">#REF!</definedName>
    <definedName name="dvrPayer" localSheetId="5">#REF!</definedName>
    <definedName name="dvrPayer" localSheetId="2">#REF!</definedName>
    <definedName name="dvrPayer" localSheetId="1">#REF!</definedName>
    <definedName name="dvrPayer">#REF!</definedName>
    <definedName name="dvrPayerBank1" localSheetId="4">#REF!</definedName>
    <definedName name="dvrPayerBank1" localSheetId="5">#REF!</definedName>
    <definedName name="dvrPayerBank1" localSheetId="2">#REF!</definedName>
    <definedName name="dvrPayerBank1" localSheetId="1">#REF!</definedName>
    <definedName name="dvrPayerBank1">#REF!</definedName>
    <definedName name="dvrPayerBank2" localSheetId="4">#REF!</definedName>
    <definedName name="dvrPayerBank2" localSheetId="5">#REF!</definedName>
    <definedName name="dvrPayerBank2" localSheetId="2">#REF!</definedName>
    <definedName name="dvrPayerBank2" localSheetId="1">#REF!</definedName>
    <definedName name="dvrPayerBank2">#REF!</definedName>
    <definedName name="dvrPayerCount" localSheetId="4">#REF!</definedName>
    <definedName name="dvrPayerCount" localSheetId="5">#REF!</definedName>
    <definedName name="dvrPayerCount" localSheetId="2">#REF!</definedName>
    <definedName name="dvrPayerCount" localSheetId="1">#REF!</definedName>
    <definedName name="dvrPayerCount">#REF!</definedName>
    <definedName name="dvrQnt" localSheetId="4">#REF!</definedName>
    <definedName name="dvrQnt" localSheetId="5">#REF!</definedName>
    <definedName name="dvrQnt" localSheetId="2">#REF!</definedName>
    <definedName name="dvrQnt" localSheetId="1">#REF!</definedName>
    <definedName name="dvrQnt">#REF!</definedName>
    <definedName name="dvrReceiver" localSheetId="4">#REF!</definedName>
    <definedName name="dvrReceiver" localSheetId="5">#REF!</definedName>
    <definedName name="dvrReceiver" localSheetId="2">#REF!</definedName>
    <definedName name="dvrReceiver" localSheetId="1">#REF!</definedName>
    <definedName name="dvrReceiver">#REF!</definedName>
    <definedName name="dvrSupplier" localSheetId="4">#REF!</definedName>
    <definedName name="dvrSupplier" localSheetId="5">#REF!</definedName>
    <definedName name="dvrSupplier" localSheetId="2">#REF!</definedName>
    <definedName name="dvrSupplier" localSheetId="1">#REF!</definedName>
    <definedName name="dvrSupplier">#REF!</definedName>
    <definedName name="dvrUnit" localSheetId="4">#REF!</definedName>
    <definedName name="dvrUnit" localSheetId="5">#REF!</definedName>
    <definedName name="dvrUnit" localSheetId="2">#REF!</definedName>
    <definedName name="dvrUnit" localSheetId="1">#REF!</definedName>
    <definedName name="dvrUnit">#REF!</definedName>
    <definedName name="dvrValidDay" localSheetId="4">#REF!</definedName>
    <definedName name="dvrValidDay" localSheetId="5">#REF!</definedName>
    <definedName name="dvrValidDay" localSheetId="2">#REF!</definedName>
    <definedName name="dvrValidDay" localSheetId="1">#REF!</definedName>
    <definedName name="dvrValidDay">#REF!</definedName>
    <definedName name="dvrValidMonth" localSheetId="4">#REF!</definedName>
    <definedName name="dvrValidMonth" localSheetId="5">#REF!</definedName>
    <definedName name="dvrValidMonth" localSheetId="2">#REF!</definedName>
    <definedName name="dvrValidMonth" localSheetId="1">#REF!</definedName>
    <definedName name="dvrValidMonth">#REF!</definedName>
    <definedName name="dvrValidYear" localSheetId="4">#REF!</definedName>
    <definedName name="dvrValidYear" localSheetId="5">#REF!</definedName>
    <definedName name="dvrValidYear" localSheetId="2">#REF!</definedName>
    <definedName name="dvrValidYear" localSheetId="1">#REF!</definedName>
    <definedName name="dvrValidYear">#REF!</definedName>
    <definedName name="dvrYear" localSheetId="4">#REF!</definedName>
    <definedName name="dvrYear" localSheetId="5">#REF!</definedName>
    <definedName name="dvrYear" localSheetId="2">#REF!</definedName>
    <definedName name="dvrYear" localSheetId="1">#REF!</definedName>
    <definedName name="dvrYear">#REF!</definedName>
    <definedName name="E" localSheetId="4">#REF!</definedName>
    <definedName name="E" localSheetId="5">#REF!</definedName>
    <definedName name="E" localSheetId="2">#REF!</definedName>
    <definedName name="E" localSheetId="1">#REF!</definedName>
    <definedName name="E">#REF!</definedName>
    <definedName name="EE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KLLD" localSheetId="8" hidden="1">{#N/A,#N/A,FALSE,"단축1";#N/A,#N/A,FALSE,"단축2";#N/A,#N/A,FALSE,"단축3";#N/A,#N/A,FALSE,"장축";#N/A,#N/A,FALSE,"4WD"}</definedName>
    <definedName name="EKLLD" localSheetId="7" hidden="1">{#N/A,#N/A,FALSE,"단축1";#N/A,#N/A,FALSE,"단축2";#N/A,#N/A,FALSE,"단축3";#N/A,#N/A,FALSE,"장축";#N/A,#N/A,FALSE,"4WD"}</definedName>
    <definedName name="EKLLD" hidden="1">{#N/A,#N/A,FALSE,"단축1";#N/A,#N/A,FALSE,"단축2";#N/A,#N/A,FALSE,"단축3";#N/A,#N/A,FALSE,"장축";#N/A,#N/A,FALSE,"4WD"}</definedName>
    <definedName name="elkAddr1" localSheetId="8">#REF!</definedName>
    <definedName name="elkAddr1" localSheetId="4">#REF!</definedName>
    <definedName name="elkAddr1" localSheetId="7">#REF!</definedName>
    <definedName name="elkAddr1" localSheetId="5">#REF!</definedName>
    <definedName name="elkAddr1" localSheetId="0">#REF!</definedName>
    <definedName name="elkAddr1" localSheetId="2">#REF!</definedName>
    <definedName name="elkAddr1" localSheetId="1">#REF!</definedName>
    <definedName name="elkAddr1">#REF!</definedName>
    <definedName name="elkAddr2" localSheetId="8">#REF!</definedName>
    <definedName name="elkAddr2" localSheetId="4">#REF!</definedName>
    <definedName name="elkAddr2" localSheetId="7">#REF!</definedName>
    <definedName name="elkAddr2" localSheetId="5">#REF!</definedName>
    <definedName name="elkAddr2" localSheetId="0">#REF!</definedName>
    <definedName name="elkAddr2" localSheetId="2">#REF!</definedName>
    <definedName name="elkAddr2" localSheetId="1">#REF!</definedName>
    <definedName name="elkAddr2">#REF!</definedName>
    <definedName name="elkCount" localSheetId="8">#REF!</definedName>
    <definedName name="elkCount" localSheetId="4">#REF!</definedName>
    <definedName name="elkCount" localSheetId="7">#REF!</definedName>
    <definedName name="elkCount" localSheetId="5">#REF!</definedName>
    <definedName name="elkCount" localSheetId="0">#REF!</definedName>
    <definedName name="elkCount" localSheetId="2">#REF!</definedName>
    <definedName name="elkCount" localSheetId="1">#REF!</definedName>
    <definedName name="elkCount">#REF!</definedName>
    <definedName name="elkCountFrom" localSheetId="4">#REF!</definedName>
    <definedName name="elkCountFrom" localSheetId="5">#REF!</definedName>
    <definedName name="elkCountFrom" localSheetId="2">#REF!</definedName>
    <definedName name="elkCountFrom" localSheetId="1">#REF!</definedName>
    <definedName name="elkCountFrom">#REF!</definedName>
    <definedName name="elkCountTo" localSheetId="4">#REF!</definedName>
    <definedName name="elkCountTo" localSheetId="5">#REF!</definedName>
    <definedName name="elkCountTo" localSheetId="2">#REF!</definedName>
    <definedName name="elkCountTo" localSheetId="1">#REF!</definedName>
    <definedName name="elkCountTo">#REF!</definedName>
    <definedName name="elkDateFrom" localSheetId="4">#REF!</definedName>
    <definedName name="elkDateFrom" localSheetId="5">#REF!</definedName>
    <definedName name="elkDateFrom" localSheetId="2">#REF!</definedName>
    <definedName name="elkDateFrom" localSheetId="1">#REF!</definedName>
    <definedName name="elkDateFrom">#REF!</definedName>
    <definedName name="elkDateTo" localSheetId="4">#REF!</definedName>
    <definedName name="elkDateTo" localSheetId="5">#REF!</definedName>
    <definedName name="elkDateTo" localSheetId="2">#REF!</definedName>
    <definedName name="elkDateTo" localSheetId="1">#REF!</definedName>
    <definedName name="elkDateTo">#REF!</definedName>
    <definedName name="elkDiscount" localSheetId="4">#REF!</definedName>
    <definedName name="elkDiscount" localSheetId="5">#REF!</definedName>
    <definedName name="elkDiscount" localSheetId="2">#REF!</definedName>
    <definedName name="elkDiscount" localSheetId="1">#REF!</definedName>
    <definedName name="elkDiscount">#REF!</definedName>
    <definedName name="elkKAddr1" localSheetId="4">#REF!</definedName>
    <definedName name="elkKAddr1" localSheetId="5">#REF!</definedName>
    <definedName name="elkKAddr1" localSheetId="2">#REF!</definedName>
    <definedName name="elkKAddr1" localSheetId="1">#REF!</definedName>
    <definedName name="elkKAddr1">#REF!</definedName>
    <definedName name="elkKAddr2" localSheetId="4">#REF!</definedName>
    <definedName name="elkKAddr2" localSheetId="5">#REF!</definedName>
    <definedName name="elkKAddr2" localSheetId="2">#REF!</definedName>
    <definedName name="elkKAddr2" localSheetId="1">#REF!</definedName>
    <definedName name="elkKAddr2">#REF!</definedName>
    <definedName name="elkKCount" localSheetId="4">#REF!</definedName>
    <definedName name="elkKCount" localSheetId="5">#REF!</definedName>
    <definedName name="elkKCount" localSheetId="2">#REF!</definedName>
    <definedName name="elkKCount" localSheetId="1">#REF!</definedName>
    <definedName name="elkKCount">#REF!</definedName>
    <definedName name="elkKCountFrom" localSheetId="4">#REF!</definedName>
    <definedName name="elkKCountFrom" localSheetId="5">#REF!</definedName>
    <definedName name="elkKCountFrom" localSheetId="2">#REF!</definedName>
    <definedName name="elkKCountFrom" localSheetId="1">#REF!</definedName>
    <definedName name="elkKCountFrom">#REF!</definedName>
    <definedName name="elkKCountTo" localSheetId="4">#REF!</definedName>
    <definedName name="elkKCountTo" localSheetId="5">#REF!</definedName>
    <definedName name="elkKCountTo" localSheetId="2">#REF!</definedName>
    <definedName name="elkKCountTo" localSheetId="1">#REF!</definedName>
    <definedName name="elkKCountTo">#REF!</definedName>
    <definedName name="elkKDateFrom" localSheetId="4">#REF!</definedName>
    <definedName name="elkKDateFrom" localSheetId="5">#REF!</definedName>
    <definedName name="elkKDateFrom" localSheetId="2">#REF!</definedName>
    <definedName name="elkKDateFrom" localSheetId="1">#REF!</definedName>
    <definedName name="elkKDateFrom">#REF!</definedName>
    <definedName name="elkKDateTo" localSheetId="4">#REF!</definedName>
    <definedName name="elkKDateTo" localSheetId="5">#REF!</definedName>
    <definedName name="elkKDateTo" localSheetId="2">#REF!</definedName>
    <definedName name="elkKDateTo" localSheetId="1">#REF!</definedName>
    <definedName name="elkKDateTo">#REF!</definedName>
    <definedName name="elkKDiscount" localSheetId="4">#REF!</definedName>
    <definedName name="elkKDiscount" localSheetId="5">#REF!</definedName>
    <definedName name="elkKDiscount" localSheetId="2">#REF!</definedName>
    <definedName name="elkKDiscount" localSheetId="1">#REF!</definedName>
    <definedName name="elkKDiscount">#REF!</definedName>
    <definedName name="elkKNumber" localSheetId="4">#REF!</definedName>
    <definedName name="elkKNumber" localSheetId="5">#REF!</definedName>
    <definedName name="elkKNumber" localSheetId="2">#REF!</definedName>
    <definedName name="elkKNumber" localSheetId="1">#REF!</definedName>
    <definedName name="elkKNumber">#REF!</definedName>
    <definedName name="elkKSumC" localSheetId="4">#REF!</definedName>
    <definedName name="elkKSumC" localSheetId="5">#REF!</definedName>
    <definedName name="elkKSumC" localSheetId="2">#REF!</definedName>
    <definedName name="elkKSumC" localSheetId="1">#REF!</definedName>
    <definedName name="elkKSumC">#REF!</definedName>
    <definedName name="elkKSumR" localSheetId="4">#REF!</definedName>
    <definedName name="elkKSumR" localSheetId="5">#REF!</definedName>
    <definedName name="elkKSumR" localSheetId="2">#REF!</definedName>
    <definedName name="elkKSumR" localSheetId="1">#REF!</definedName>
    <definedName name="elkKSumR">#REF!</definedName>
    <definedName name="elkKTarif" localSheetId="4">#REF!</definedName>
    <definedName name="elkKTarif" localSheetId="5">#REF!</definedName>
    <definedName name="elkKTarif" localSheetId="2">#REF!</definedName>
    <definedName name="elkKTarif" localSheetId="1">#REF!</definedName>
    <definedName name="elkKTarif">#REF!</definedName>
    <definedName name="elkNumber" localSheetId="4">#REF!</definedName>
    <definedName name="elkNumber" localSheetId="5">#REF!</definedName>
    <definedName name="elkNumber" localSheetId="2">#REF!</definedName>
    <definedName name="elkNumber" localSheetId="1">#REF!</definedName>
    <definedName name="elkNumber">#REF!</definedName>
    <definedName name="elkSumC" localSheetId="4">#REF!</definedName>
    <definedName name="elkSumC" localSheetId="5">#REF!</definedName>
    <definedName name="elkSumC" localSheetId="2">#REF!</definedName>
    <definedName name="elkSumC" localSheetId="1">#REF!</definedName>
    <definedName name="elkSumC">#REF!</definedName>
    <definedName name="elkSumR" localSheetId="4">#REF!</definedName>
    <definedName name="elkSumR" localSheetId="5">#REF!</definedName>
    <definedName name="elkSumR" localSheetId="2">#REF!</definedName>
    <definedName name="elkSumR" localSheetId="1">#REF!</definedName>
    <definedName name="elkSumR">#REF!</definedName>
    <definedName name="elkTarif" localSheetId="4">#REF!</definedName>
    <definedName name="elkTarif" localSheetId="5">#REF!</definedName>
    <definedName name="elkTarif" localSheetId="2">#REF!</definedName>
    <definedName name="elkTarif" localSheetId="1">#REF!</definedName>
    <definedName name="elkTarif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xit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it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T" localSheetId="8" hidden="1">{#N/A,#N/A,TRUE,"일정"}</definedName>
    <definedName name="EXT" localSheetId="7" hidden="1">{#N/A,#N/A,TRUE,"일정"}</definedName>
    <definedName name="EXT" hidden="1">{#N/A,#N/A,TRUE,"일정"}</definedName>
    <definedName name="EXTT" localSheetId="8" hidden="1">{#N/A,#N/A,TRUE,"일정"}</definedName>
    <definedName name="EXTT" localSheetId="7" hidden="1">{#N/A,#N/A,TRUE,"일정"}</definedName>
    <definedName name="EXTT" hidden="1">{#N/A,#N/A,TRUE,"일정"}</definedName>
    <definedName name="fdghsssssrd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dfsfdsfdsfds" localSheetId="8" hidden="1">{#N/A,#N/A,FALSE,"BODY"}</definedName>
    <definedName name="fdsdfsfdsfdsfds" localSheetId="7" hidden="1">{#N/A,#N/A,FALSE,"BODY"}</definedName>
    <definedName name="fdsdfsfdsfdsfds" localSheetId="0" hidden="1">{#N/A,#N/A,FALSE,"BODY"}</definedName>
    <definedName name="fdsdfsfdsfdsfds" hidden="1">{#N/A,#N/A,FALSE,"BODY"}</definedName>
    <definedName name="FDSDGVFDGFBV" hidden="1">#REF!</definedName>
    <definedName name="ffffffff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x" localSheetId="8" hidden="1">{#N/A,#N/A,FALSE,"BODY"}</definedName>
    <definedName name="ffx" localSheetId="7" hidden="1">{#N/A,#N/A,FALSE,"BODY"}</definedName>
    <definedName name="ffx" localSheetId="0" hidden="1">{#N/A,#N/A,FALSE,"BODY"}</definedName>
    <definedName name="ffx" hidden="1">{#N/A,#N/A,FALSE,"BODY"}</definedName>
    <definedName name="fg" localSheetId="8">#REF!</definedName>
    <definedName name="fg" localSheetId="4">#REF!</definedName>
    <definedName name="fg" localSheetId="7">#REF!</definedName>
    <definedName name="fg" localSheetId="5">#REF!</definedName>
    <definedName name="fg" localSheetId="0">#REF!</definedName>
    <definedName name="fg" localSheetId="2">#REF!</definedName>
    <definedName name="fg" localSheetId="1">#REF!</definedName>
    <definedName name="fg">#REF!</definedName>
    <definedName name="FGHJ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GHJ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IMeXToEUR" hidden="1">#REF!</definedName>
    <definedName name="FL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ormat" localSheetId="8" hidden="1">{#N/A,#N/A,FALSE,"Repair";#N/A,#N/A,FALSE,"Audit Room";#N/A,#N/A,FALSE,"Simulator"}</definedName>
    <definedName name="format" localSheetId="7" hidden="1">{#N/A,#N/A,FALSE,"Repair";#N/A,#N/A,FALSE,"Audit Room";#N/A,#N/A,FALSE,"Simulator"}</definedName>
    <definedName name="format" hidden="1">{#N/A,#N/A,FALSE,"Repair";#N/A,#N/A,FALSE,"Audit Room";#N/A,#N/A,FALSE,"Simulator"}</definedName>
    <definedName name="FRFeXToEUR" hidden="1">#REF!</definedName>
    <definedName name="front_2" localSheetId="8" hidden="1">{#N/A,#N/A,FALSE,"BODY"}</definedName>
    <definedName name="front_2" localSheetId="7" hidden="1">{#N/A,#N/A,FALSE,"BODY"}</definedName>
    <definedName name="front_2" localSheetId="0" hidden="1">{#N/A,#N/A,FALSE,"BODY"}</definedName>
    <definedName name="front_2" hidden="1">{#N/A,#N/A,FALSE,"BODY"}</definedName>
    <definedName name="fsfsdfvdgvdgdgdf" hidden="1">#REF!</definedName>
    <definedName name="FULL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C금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C금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mhgdmhg" localSheetId="8" hidden="1">{#N/A,#N/A,TRUE,"일정"}</definedName>
    <definedName name="gdmhgdmhg" localSheetId="7" hidden="1">{#N/A,#N/A,TRUE,"일정"}</definedName>
    <definedName name="gdmhgdmhg" hidden="1">{#N/A,#N/A,TRUE,"일정"}</definedName>
    <definedName name="GFD" localSheetId="8" hidden="1">{#N/A,#N/A,TRUE,"일정"}</definedName>
    <definedName name="GFD" localSheetId="7" hidden="1">{#N/A,#N/A,TRUE,"일정"}</definedName>
    <definedName name="GFD" hidden="1">{#N/A,#N/A,TRUE,"일정"}</definedName>
    <definedName name="GHGFH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FH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j" localSheetId="8">#REF!</definedName>
    <definedName name="ghj" localSheetId="4">#REF!</definedName>
    <definedName name="ghj" localSheetId="7">#REF!</definedName>
    <definedName name="ghj" localSheetId="5">#REF!</definedName>
    <definedName name="ghj" localSheetId="0">#REF!</definedName>
    <definedName name="ghj" localSheetId="2">#REF!</definedName>
    <definedName name="ghj" localSheetId="1">#REF!</definedName>
    <definedName name="ghj">#REF!</definedName>
    <definedName name="GHKD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K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rafik" localSheetId="8" hidden="1">{#N/A,#N/A,TRUE,"일정"}</definedName>
    <definedName name="grafik" localSheetId="7" hidden="1">{#N/A,#N/A,TRUE,"일정"}</definedName>
    <definedName name="grafik" hidden="1">{#N/A,#N/A,TRUE,"일정"}</definedName>
    <definedName name="gvdasskv" localSheetId="8" hidden="1">{#N/A,#N/A,TRUE,"일정"}</definedName>
    <definedName name="gvdasskv" localSheetId="7" hidden="1">{#N/A,#N/A,TRUE,"일정"}</definedName>
    <definedName name="gvdasskv" hidden="1">{#N/A,#N/A,TRUE,"일정"}</definedName>
    <definedName name="hffg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fg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hfthjftjhgfjgjgh" hidden="1">#REF!</definedName>
    <definedName name="hgfshg" localSheetId="8" hidden="1">{#N/A,#N/A,TRUE,"일정"}</definedName>
    <definedName name="hgfshg" localSheetId="7" hidden="1">{#N/A,#N/A,TRUE,"일정"}</definedName>
    <definedName name="hgfshg" hidden="1">{#N/A,#N/A,TRUE,"일정"}</definedName>
    <definedName name="hgfxd" localSheetId="8" hidden="1">{#N/A,#N/A,TRUE,"일정"}</definedName>
    <definedName name="hgfxd" localSheetId="7" hidden="1">{#N/A,#N/A,TRUE,"일정"}</definedName>
    <definedName name="hgfxd" hidden="1">{#N/A,#N/A,TRUE,"일정"}</definedName>
    <definedName name="hhh" localSheetId="8">#REF!</definedName>
    <definedName name="hhh" localSheetId="4">#REF!</definedName>
    <definedName name="hhh" localSheetId="7">#REF!</definedName>
    <definedName name="hhh" localSheetId="5">#REF!</definedName>
    <definedName name="hhh" localSheetId="0">#REF!</definedName>
    <definedName name="hhh" localSheetId="2">#REF!</definedName>
    <definedName name="hhh" localSheetId="1">#REF!</definedName>
    <definedName name="hhh">#REF!</definedName>
    <definedName name="HING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mcvmcvb" hidden="1">#REF!</definedName>
    <definedName name="HO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O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TML_CodePage" hidden="1">874</definedName>
    <definedName name="HTML_Control" localSheetId="8" hidden="1">{"'Monthly 1997'!$A$3:$S$89"}</definedName>
    <definedName name="HTML_Control" localSheetId="7" hidden="1">{"'Monthly 1997'!$A$3:$S$89"}</definedName>
    <definedName name="HTML_Control" localSheetId="0" hidden="1">{"'Monthly 1997'!$A$3:$S$89"}</definedName>
    <definedName name="HTML_Control" hidden="1">{"'Monthly 1997'!$A$3:$S$89"}</definedName>
    <definedName name="HTML_Control1" localSheetId="8" hidden="1">{"'Monthly 1997'!$A$3:$S$89"}</definedName>
    <definedName name="HTML_Control1" localSheetId="7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HT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T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vv" localSheetId="8">#REF!</definedName>
    <definedName name="hvv" localSheetId="4">#REF!</definedName>
    <definedName name="hvv" localSheetId="7">#REF!</definedName>
    <definedName name="hvv" localSheetId="5">#REF!</definedName>
    <definedName name="hvv" localSheetId="0">#REF!</definedName>
    <definedName name="hvv" localSheetId="2">#REF!</definedName>
    <definedName name="hvv" localSheetId="1">#REF!</definedName>
    <definedName name="hvv">#REF!</definedName>
    <definedName name="IEPeXToEUR" localSheetId="8" hidden="1">#REF!</definedName>
    <definedName name="IEPeXToEUR" localSheetId="7" hidden="1">#REF!</definedName>
    <definedName name="IEPeXToEUR" hidden="1">#REF!</definedName>
    <definedName name="iii" localSheetId="8" hidden="1">{#VALUE!,#N/A,TRUE,0}</definedName>
    <definedName name="iii" localSheetId="7" hidden="1">{#VALUE!,#N/A,TRUE,0}</definedName>
    <definedName name="iii" hidden="1">{#VALUE!,#N/A,TRUE,0}</definedName>
    <definedName name="INT" localSheetId="8" hidden="1">{#N/A,#N/A,TRUE,"일정"}</definedName>
    <definedName name="INT" localSheetId="7" hidden="1">{#N/A,#N/A,TRUE,"일정"}</definedName>
    <definedName name="INT" hidden="1">{#N/A,#N/A,TRUE,"일정"}</definedName>
    <definedName name="IOJPO" localSheetId="8" hidden="1">{#N/A,#N/A,FALSE,"단축1";#N/A,#N/A,FALSE,"단축2";#N/A,#N/A,FALSE,"단축3";#N/A,#N/A,FALSE,"장축";#N/A,#N/A,FALSE,"4WD"}</definedName>
    <definedName name="IOJPO" localSheetId="7" hidden="1">{#N/A,#N/A,FALSE,"단축1";#N/A,#N/A,FALSE,"단축2";#N/A,#N/A,FALSE,"단축3";#N/A,#N/A,FALSE,"장축";#N/A,#N/A,FALSE,"4WD"}</definedName>
    <definedName name="IOJPO" hidden="1">{#N/A,#N/A,FALSE,"단축1";#N/A,#N/A,FALSE,"단축2";#N/A,#N/A,FALSE,"단축3";#N/A,#N/A,FALSE,"장축";#N/A,#N/A,FALSE,"4WD"}</definedName>
    <definedName name="ITLeXToEUR" hidden="1">#REF!</definedName>
    <definedName name="jfdklfjdls" hidden="1">#REF!</definedName>
    <definedName name="jgfsjhgfsjhgfsdjhgfds" localSheetId="8" hidden="1">{#N/A,#N/A,TRUE,"일정"}</definedName>
    <definedName name="jgfsjhgfsjhgfsdjhgfds" localSheetId="7" hidden="1">{#N/A,#N/A,TRUE,"일정"}</definedName>
    <definedName name="jgfsjhgfsjhgfsdjhgfds" hidden="1">{#N/A,#N/A,TRUE,"일정"}</definedName>
    <definedName name="jhjkfhkj" localSheetId="8">#REF!</definedName>
    <definedName name="jhjkfhkj" localSheetId="4">#REF!</definedName>
    <definedName name="jhjkfhkj" localSheetId="7">#REF!</definedName>
    <definedName name="jhjkfhkj" localSheetId="5">#REF!</definedName>
    <definedName name="jhjkfhkj" localSheetId="0">#REF!</definedName>
    <definedName name="jhjkfhkj" localSheetId="2">#REF!</definedName>
    <definedName name="jhjkfhkj" localSheetId="1">#REF!</definedName>
    <definedName name="jhjkfhkj">#REF!</definedName>
    <definedName name="JJ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kjkjkjkj" localSheetId="8">#REF!</definedName>
    <definedName name="jjkjkjkjkj" localSheetId="4">#REF!</definedName>
    <definedName name="jjkjkjkjkj" localSheetId="7">#REF!</definedName>
    <definedName name="jjkjkjkjkj" localSheetId="5">#REF!</definedName>
    <definedName name="jjkjkjkjkj" localSheetId="0">#REF!</definedName>
    <definedName name="jjkjkjkjkj" localSheetId="2">#REF!</definedName>
    <definedName name="jjkjkjkjkj" localSheetId="1">#REF!</definedName>
    <definedName name="jjkjkjkjkj">#REF!</definedName>
    <definedName name="kbcnjr" localSheetId="8" hidden="1">#REF!</definedName>
    <definedName name="kbcnjr" localSheetId="7" hidden="1">#REF!</definedName>
    <definedName name="kbcnjr" localSheetId="0" hidden="1">#REF!</definedName>
    <definedName name="kbcnjr" hidden="1">#REF!</definedName>
    <definedName name="KD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D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ICKOFF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CKOFF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llok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llok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llok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8" hidden="1">{#N/A,#N/A,FALSE,"BODY"}</definedName>
    <definedName name="KLJLK" localSheetId="7" hidden="1">{#N/A,#N/A,FALSE,"BODY"}</definedName>
    <definedName name="KLJLK" localSheetId="0" hidden="1">{#N/A,#N/A,FALSE,"BODY"}</definedName>
    <definedName name="KLJLK" hidden="1">{#N/A,#N/A,FALSE,"BODY"}</definedName>
    <definedName name="lastday">37165</definedName>
    <definedName name="LAYOUT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AYOUT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BJ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HSDHSD" localSheetId="8" hidden="1">{#N/A,#N/A,TRUE,"일정"}</definedName>
    <definedName name="LHSDHSD" localSheetId="7" hidden="1">{#N/A,#N/A,TRUE,"일정"}</definedName>
    <definedName name="LHSDHSD" hidden="1">{#N/A,#N/A,TRUE,"일정"}</definedName>
    <definedName name="LK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cal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dfkj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dfkj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UFeXToEUR" hidden="1">#REF!</definedName>
    <definedName name="MAIN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IN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STER" localSheetId="8" hidden="1">{#N/A,#N/A,TRUE,"일정"}</definedName>
    <definedName name="MASTER" localSheetId="7" hidden="1">{#N/A,#N/A,TRUE,"일정"}</definedName>
    <definedName name="MASTER" hidden="1">{#N/A,#N/A,TRUE,"일정"}</definedName>
    <definedName name="MEDIU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DIU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m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n">"Август"</definedName>
    <definedName name="monthl" localSheetId="8" hidden="1">{"'Monthly 1997'!$A$3:$S$89"}</definedName>
    <definedName name="monthl" localSheetId="7" hidden="1">{"'Monthly 1997'!$A$3:$S$89"}</definedName>
    <definedName name="monthl" localSheetId="0" hidden="1">{"'Monthly 1997'!$A$3:$S$89"}</definedName>
    <definedName name="monthl" hidden="1">{"'Monthly 1997'!$A$3:$S$89"}</definedName>
    <definedName name="Monthly" localSheetId="8" hidden="1">{"'Monthly 1997'!$A$3:$S$89"}</definedName>
    <definedName name="Monthly" localSheetId="7" hidden="1">{"'Monthly 1997'!$A$3:$S$89"}</definedName>
    <definedName name="Monthly" localSheetId="0" hidden="1">{"'Monthly 1997'!$A$3:$S$89"}</definedName>
    <definedName name="Monthly" hidden="1">{"'Monthly 1997'!$A$3:$S$89"}</definedName>
    <definedName name="nakDay" localSheetId="4">#REF!</definedName>
    <definedName name="nakDay" localSheetId="5">#REF!</definedName>
    <definedName name="nakDay" localSheetId="2">#REF!</definedName>
    <definedName name="nakDay" localSheetId="1">#REF!</definedName>
    <definedName name="nakDay">#REF!</definedName>
    <definedName name="nakFrom" localSheetId="4">#REF!</definedName>
    <definedName name="nakFrom" localSheetId="5">#REF!</definedName>
    <definedName name="nakFrom" localSheetId="2">#REF!</definedName>
    <definedName name="nakFrom" localSheetId="1">#REF!</definedName>
    <definedName name="nakFrom">#REF!</definedName>
    <definedName name="nakMonth" localSheetId="4">#REF!</definedName>
    <definedName name="nakMonth" localSheetId="5">#REF!</definedName>
    <definedName name="nakMonth" localSheetId="2">#REF!</definedName>
    <definedName name="nakMonth" localSheetId="1">#REF!</definedName>
    <definedName name="nakMonth">#REF!</definedName>
    <definedName name="nakName" localSheetId="4">#REF!</definedName>
    <definedName name="nakName" localSheetId="5">#REF!</definedName>
    <definedName name="nakName" localSheetId="2">#REF!</definedName>
    <definedName name="nakName" localSheetId="1">#REF!</definedName>
    <definedName name="nakName">#REF!</definedName>
    <definedName name="nakNo" localSheetId="4">#REF!</definedName>
    <definedName name="nakNo" localSheetId="5">#REF!</definedName>
    <definedName name="nakNo" localSheetId="2">#REF!</definedName>
    <definedName name="nakNo" localSheetId="1">#REF!</definedName>
    <definedName name="nakNo">#REF!</definedName>
    <definedName name="nakNumber" localSheetId="4">#REF!</definedName>
    <definedName name="nakNumber" localSheetId="5">#REF!</definedName>
    <definedName name="nakNumber" localSheetId="2">#REF!</definedName>
    <definedName name="nakNumber" localSheetId="1">#REF!</definedName>
    <definedName name="nakNumber">#REF!</definedName>
    <definedName name="nakPriceC" localSheetId="4">#REF!</definedName>
    <definedName name="nakPriceC" localSheetId="5">#REF!</definedName>
    <definedName name="nakPriceC" localSheetId="2">#REF!</definedName>
    <definedName name="nakPriceC" localSheetId="1">#REF!</definedName>
    <definedName name="nakPriceC">#REF!</definedName>
    <definedName name="nakPriceR" localSheetId="4">#REF!</definedName>
    <definedName name="nakPriceR" localSheetId="5">#REF!</definedName>
    <definedName name="nakPriceR" localSheetId="2">#REF!</definedName>
    <definedName name="nakPriceR" localSheetId="1">#REF!</definedName>
    <definedName name="nakPriceR">#REF!</definedName>
    <definedName name="nakQnt" localSheetId="4">#REF!</definedName>
    <definedName name="nakQnt" localSheetId="5">#REF!</definedName>
    <definedName name="nakQnt" localSheetId="2">#REF!</definedName>
    <definedName name="nakQnt" localSheetId="1">#REF!</definedName>
    <definedName name="nakQnt">#REF!</definedName>
    <definedName name="nakSumC" localSheetId="4">#REF!</definedName>
    <definedName name="nakSumC" localSheetId="5">#REF!</definedName>
    <definedName name="nakSumC" localSheetId="2">#REF!</definedName>
    <definedName name="nakSumC" localSheetId="1">#REF!</definedName>
    <definedName name="nakSumC">#REF!</definedName>
    <definedName name="nakSumR" localSheetId="4">#REF!</definedName>
    <definedName name="nakSumR" localSheetId="5">#REF!</definedName>
    <definedName name="nakSumR" localSheetId="2">#REF!</definedName>
    <definedName name="nakSumR" localSheetId="1">#REF!</definedName>
    <definedName name="nakSumR">#REF!</definedName>
    <definedName name="nakTo" localSheetId="4">#REF!</definedName>
    <definedName name="nakTo" localSheetId="5">#REF!</definedName>
    <definedName name="nakTo" localSheetId="2">#REF!</definedName>
    <definedName name="nakTo" localSheetId="1">#REF!</definedName>
    <definedName name="nakTo">#REF!</definedName>
    <definedName name="nakYear" localSheetId="4">#REF!</definedName>
    <definedName name="nakYear" localSheetId="5">#REF!</definedName>
    <definedName name="nakYear" localSheetId="2">#REF!</definedName>
    <definedName name="nakYear" localSheetId="1">#REF!</definedName>
    <definedName name="nakYear">#REF!</definedName>
    <definedName name="New" localSheetId="8" hidden="1">{#N/A,#N/A,TRUE,"일정"}</definedName>
    <definedName name="New" localSheetId="7" hidden="1">{#N/A,#N/A,TRUE,"일정"}</definedName>
    <definedName name="New" hidden="1">{#N/A,#N/A,TRUE,"일정"}</definedName>
    <definedName name="NG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G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LGeXToEUR" hidden="1">#REF!</definedName>
    <definedName name="oblojka" localSheetId="8" hidden="1">{#N/A,#N/A,TRUE,"일정"}</definedName>
    <definedName name="oblojka" localSheetId="7" hidden="1">{#N/A,#N/A,TRUE,"일정"}</definedName>
    <definedName name="oblojka" hidden="1">{#N/A,#N/A,TRUE,"일정"}</definedName>
    <definedName name="OID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D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LE_LINK1" localSheetId="8">#REF!</definedName>
    <definedName name="OLE_LINK1" localSheetId="4">#REF!</definedName>
    <definedName name="OLE_LINK1" localSheetId="7">#REF!</definedName>
    <definedName name="OLE_LINK1" localSheetId="5">#REF!</definedName>
    <definedName name="OLE_LINK1" localSheetId="0">#REF!</definedName>
    <definedName name="OLE_LINK1" localSheetId="2">#REF!</definedName>
    <definedName name="OLE_LINK1" localSheetId="1">#REF!</definedName>
    <definedName name="OLE_LINK1">#REF!</definedName>
    <definedName name="OLE_LINK3" localSheetId="8">#REF!</definedName>
    <definedName name="OLE_LINK3" localSheetId="4">#REF!</definedName>
    <definedName name="OLE_LINK3" localSheetId="7">#REF!</definedName>
    <definedName name="OLE_LINK3" localSheetId="5">#REF!</definedName>
    <definedName name="OLE_LINK3" localSheetId="0">#REF!</definedName>
    <definedName name="OLE_LINK3" localSheetId="2">#REF!</definedName>
    <definedName name="OLE_LINK3" localSheetId="1">#REF!</definedName>
    <definedName name="OLE_LINK3">#REF!</definedName>
    <definedName name="OLE_LINK6" localSheetId="8">#REF!</definedName>
    <definedName name="OLE_LINK6" localSheetId="4">#REF!</definedName>
    <definedName name="OLE_LINK6" localSheetId="7">#REF!</definedName>
    <definedName name="OLE_LINK6" localSheetId="5">#REF!</definedName>
    <definedName name="OLE_LINK6" localSheetId="0">#REF!</definedName>
    <definedName name="OLE_LINK6" localSheetId="2">#REF!</definedName>
    <definedName name="OLE_LINK6" localSheetId="1">#REF!</definedName>
    <definedName name="OLE_LINK6">#REF!</definedName>
    <definedName name="O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O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O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EN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EN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ACK" localSheetId="8" hidden="1">{#N/A,#N/A,FALSE,"BODY"}</definedName>
    <definedName name="PACK" localSheetId="7" hidden="1">{#N/A,#N/A,FALSE,"BODY"}</definedName>
    <definedName name="PACK" localSheetId="0" hidden="1">{#N/A,#N/A,FALSE,"BODY"}</definedName>
    <definedName name="PACK" hidden="1">{#N/A,#N/A,FALSE,"BODY"}</definedName>
    <definedName name="PACKING" localSheetId="8" hidden="1">{#N/A,#N/A,FALSE,"BODY"}</definedName>
    <definedName name="PACKING" localSheetId="7" hidden="1">{#N/A,#N/A,FALSE,"BODY"}</definedName>
    <definedName name="PACKING" localSheetId="0" hidden="1">{#N/A,#N/A,FALSE,"BODY"}</definedName>
    <definedName name="PACKING" hidden="1">{#N/A,#N/A,FALSE,"BODY"}</definedName>
    <definedName name="PACKINGLIST" localSheetId="8" hidden="1">{#N/A,#N/A,FALSE,"BODY"}</definedName>
    <definedName name="PACKINGLIST" localSheetId="7" hidden="1">{#N/A,#N/A,FALSE,"BODY"}</definedName>
    <definedName name="PACKINGLIST" localSheetId="0" hidden="1">{#N/A,#N/A,FALSE,"BODY"}</definedName>
    <definedName name="PACKINGLIST" hidden="1">{#N/A,#N/A,FALSE,"BODY"}</definedName>
    <definedName name="pani" localSheetId="8" hidden="1">{#N/A,#N/A,FALSE,"SimInp1";#N/A,#N/A,FALSE,"SimInp2";#N/A,#N/A,FALSE,"SimOut1";#N/A,#N/A,FALSE,"SimOut2";#N/A,#N/A,FALSE,"SimOut3";#N/A,#N/A,FALSE,"SimOut4";#N/A,#N/A,FALSE,"SimOut5"}</definedName>
    <definedName name="pani" localSheetId="7" hidden="1">{#N/A,#N/A,FALSE,"SimInp1";#N/A,#N/A,FALSE,"SimInp2";#N/A,#N/A,FALSE,"SimOut1";#N/A,#N/A,FALSE,"SimOut2";#N/A,#N/A,FALSE,"SimOut3";#N/A,#N/A,FALSE,"SimOut4";#N/A,#N/A,FALSE,"SimOut5"}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TS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RTS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DCA5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5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v" localSheetId="8">#REF!</definedName>
    <definedName name="perv" localSheetId="4">#REF!</definedName>
    <definedName name="perv" localSheetId="7">#REF!</definedName>
    <definedName name="perv" localSheetId="5">#REF!</definedName>
    <definedName name="perv" localSheetId="0">#REF!</definedName>
    <definedName name="perv" localSheetId="2">#REF!</definedName>
    <definedName name="perv" localSheetId="1">#REF!</definedName>
    <definedName name="perv">#REF!</definedName>
    <definedName name="PH단계별" localSheetId="8" hidden="1">{#N/A,#N/A,TRUE,"일정"}</definedName>
    <definedName name="PH단계별" localSheetId="7" hidden="1">{#N/A,#N/A,TRUE,"일정"}</definedName>
    <definedName name="PH단계별" hidden="1">{#N/A,#N/A,TRUE,"일정"}</definedName>
    <definedName name="PJT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T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L" localSheetId="8" hidden="1">{#N/A,#N/A,FALSE,"BODY"}</definedName>
    <definedName name="PL" localSheetId="7" hidden="1">{#N/A,#N/A,FALSE,"BODY"}</definedName>
    <definedName name="PL" localSheetId="0" hidden="1">{#N/A,#N/A,FALSE,"BODY"}</definedName>
    <definedName name="PL" hidden="1">{#N/A,#N/A,FALSE,"BODY"}</definedName>
    <definedName name="pmnCCode1" localSheetId="8">#REF!</definedName>
    <definedName name="pmnCCode1" localSheetId="4">#REF!</definedName>
    <definedName name="pmnCCode1" localSheetId="7">#REF!</definedName>
    <definedName name="pmnCCode1" localSheetId="5">#REF!</definedName>
    <definedName name="pmnCCode1" localSheetId="0">#REF!</definedName>
    <definedName name="pmnCCode1" localSheetId="2">#REF!</definedName>
    <definedName name="pmnCCode1" localSheetId="1">#REF!</definedName>
    <definedName name="pmnCCode1">#REF!</definedName>
    <definedName name="pmnCCode2" localSheetId="8">#REF!</definedName>
    <definedName name="pmnCCode2" localSheetId="4">#REF!</definedName>
    <definedName name="pmnCCode2" localSheetId="7">#REF!</definedName>
    <definedName name="pmnCCode2" localSheetId="5">#REF!</definedName>
    <definedName name="pmnCCode2" localSheetId="0">#REF!</definedName>
    <definedName name="pmnCCode2" localSheetId="2">#REF!</definedName>
    <definedName name="pmnCCode2" localSheetId="1">#REF!</definedName>
    <definedName name="pmnCCode2">#REF!</definedName>
    <definedName name="pmnDay" localSheetId="8">#REF!</definedName>
    <definedName name="pmnDay" localSheetId="4">#REF!</definedName>
    <definedName name="pmnDay" localSheetId="7">#REF!</definedName>
    <definedName name="pmnDay" localSheetId="5">#REF!</definedName>
    <definedName name="pmnDay" localSheetId="0">#REF!</definedName>
    <definedName name="pmnDay" localSheetId="2">#REF!</definedName>
    <definedName name="pmnDay" localSheetId="1">#REF!</definedName>
    <definedName name="pmnDay">#REF!</definedName>
    <definedName name="pmnDCode1" localSheetId="4">#REF!</definedName>
    <definedName name="pmnDCode1" localSheetId="5">#REF!</definedName>
    <definedName name="pmnDCode1" localSheetId="2">#REF!</definedName>
    <definedName name="pmnDCode1" localSheetId="1">#REF!</definedName>
    <definedName name="pmnDCode1">#REF!</definedName>
    <definedName name="pmnDCode2" localSheetId="4">#REF!</definedName>
    <definedName name="pmnDCode2" localSheetId="5">#REF!</definedName>
    <definedName name="pmnDCode2" localSheetId="2">#REF!</definedName>
    <definedName name="pmnDCode2" localSheetId="1">#REF!</definedName>
    <definedName name="pmnDCode2">#REF!</definedName>
    <definedName name="pmnDirection" localSheetId="4">#REF!</definedName>
    <definedName name="pmnDirection" localSheetId="5">#REF!</definedName>
    <definedName name="pmnDirection" localSheetId="2">#REF!</definedName>
    <definedName name="pmnDirection" localSheetId="1">#REF!</definedName>
    <definedName name="pmnDirection">#REF!</definedName>
    <definedName name="pmnMonth" localSheetId="4">#REF!</definedName>
    <definedName name="pmnMonth" localSheetId="5">#REF!</definedName>
    <definedName name="pmnMonth" localSheetId="2">#REF!</definedName>
    <definedName name="pmnMonth" localSheetId="1">#REF!</definedName>
    <definedName name="pmnMonth">#REF!</definedName>
    <definedName name="pmnNumber" localSheetId="4">#REF!</definedName>
    <definedName name="pmnNumber" localSheetId="5">#REF!</definedName>
    <definedName name="pmnNumber" localSheetId="2">#REF!</definedName>
    <definedName name="pmnNumber" localSheetId="1">#REF!</definedName>
    <definedName name="pmnNumber">#REF!</definedName>
    <definedName name="pmnOper" localSheetId="4">#REF!</definedName>
    <definedName name="pmnOper" localSheetId="5">#REF!</definedName>
    <definedName name="pmnOper" localSheetId="2">#REF!</definedName>
    <definedName name="pmnOper" localSheetId="1">#REF!</definedName>
    <definedName name="pmnOper">#REF!</definedName>
    <definedName name="pmnPayer" localSheetId="4">#REF!</definedName>
    <definedName name="pmnPayer" localSheetId="5">#REF!</definedName>
    <definedName name="pmnPayer" localSheetId="2">#REF!</definedName>
    <definedName name="pmnPayer" localSheetId="1">#REF!</definedName>
    <definedName name="pmnPayer">#REF!</definedName>
    <definedName name="pmnPayer1" localSheetId="4">#REF!</definedName>
    <definedName name="pmnPayer1" localSheetId="5">#REF!</definedName>
    <definedName name="pmnPayer1" localSheetId="2">#REF!</definedName>
    <definedName name="pmnPayer1" localSheetId="1">#REF!</definedName>
    <definedName name="pmnPayer1">#REF!</definedName>
    <definedName name="pmnPayerBank1" localSheetId="4">#REF!</definedName>
    <definedName name="pmnPayerBank1" localSheetId="5">#REF!</definedName>
    <definedName name="pmnPayerBank1" localSheetId="2">#REF!</definedName>
    <definedName name="pmnPayerBank1" localSheetId="1">#REF!</definedName>
    <definedName name="pmnPayerBank1">#REF!</definedName>
    <definedName name="pmnPayerBank2" localSheetId="4">#REF!</definedName>
    <definedName name="pmnPayerBank2" localSheetId="5">#REF!</definedName>
    <definedName name="pmnPayerBank2" localSheetId="2">#REF!</definedName>
    <definedName name="pmnPayerBank2" localSheetId="1">#REF!</definedName>
    <definedName name="pmnPayerBank2">#REF!</definedName>
    <definedName name="pmnPayerBank3" localSheetId="4">#REF!</definedName>
    <definedName name="pmnPayerBank3" localSheetId="5">#REF!</definedName>
    <definedName name="pmnPayerBank3" localSheetId="2">#REF!</definedName>
    <definedName name="pmnPayerBank3" localSheetId="1">#REF!</definedName>
    <definedName name="pmnPayerBank3">#REF!</definedName>
    <definedName name="pmnPayerCode" localSheetId="4">#REF!</definedName>
    <definedName name="pmnPayerCode" localSheetId="5">#REF!</definedName>
    <definedName name="pmnPayerCode" localSheetId="2">#REF!</definedName>
    <definedName name="pmnPayerCode" localSheetId="1">#REF!</definedName>
    <definedName name="pmnPayerCode">#REF!</definedName>
    <definedName name="pmnPayerCount1" localSheetId="4">#REF!</definedName>
    <definedName name="pmnPayerCount1" localSheetId="5">#REF!</definedName>
    <definedName name="pmnPayerCount1" localSheetId="2">#REF!</definedName>
    <definedName name="pmnPayerCount1" localSheetId="1">#REF!</definedName>
    <definedName name="pmnPayerCount1">#REF!</definedName>
    <definedName name="pmnPayerCount2" localSheetId="4">#REF!</definedName>
    <definedName name="pmnPayerCount2" localSheetId="5">#REF!</definedName>
    <definedName name="pmnPayerCount2" localSheetId="2">#REF!</definedName>
    <definedName name="pmnPayerCount2" localSheetId="1">#REF!</definedName>
    <definedName name="pmnPayerCount2">#REF!</definedName>
    <definedName name="pmnPayerCount3" localSheetId="4">#REF!</definedName>
    <definedName name="pmnPayerCount3" localSheetId="5">#REF!</definedName>
    <definedName name="pmnPayerCount3" localSheetId="2">#REF!</definedName>
    <definedName name="pmnPayerCount3" localSheetId="1">#REF!</definedName>
    <definedName name="pmnPayerCount3">#REF!</definedName>
    <definedName name="pmnRecBank1" localSheetId="4">#REF!</definedName>
    <definedName name="pmnRecBank1" localSheetId="5">#REF!</definedName>
    <definedName name="pmnRecBank1" localSheetId="2">#REF!</definedName>
    <definedName name="pmnRecBank1" localSheetId="1">#REF!</definedName>
    <definedName name="pmnRecBank1">#REF!</definedName>
    <definedName name="pmnRecBank2" localSheetId="4">#REF!</definedName>
    <definedName name="pmnRecBank2" localSheetId="5">#REF!</definedName>
    <definedName name="pmnRecBank2" localSheetId="2">#REF!</definedName>
    <definedName name="pmnRecBank2" localSheetId="1">#REF!</definedName>
    <definedName name="pmnRecBank2">#REF!</definedName>
    <definedName name="pmnRecBank3" localSheetId="4">#REF!</definedName>
    <definedName name="pmnRecBank3" localSheetId="5">#REF!</definedName>
    <definedName name="pmnRecBank3" localSheetId="2">#REF!</definedName>
    <definedName name="pmnRecBank3" localSheetId="1">#REF!</definedName>
    <definedName name="pmnRecBank3">#REF!</definedName>
    <definedName name="pmnRecCode" localSheetId="4">#REF!</definedName>
    <definedName name="pmnRecCode" localSheetId="5">#REF!</definedName>
    <definedName name="pmnRecCode" localSheetId="2">#REF!</definedName>
    <definedName name="pmnRecCode" localSheetId="1">#REF!</definedName>
    <definedName name="pmnRecCode">#REF!</definedName>
    <definedName name="pmnRecCount1" localSheetId="4">#REF!</definedName>
    <definedName name="pmnRecCount1" localSheetId="5">#REF!</definedName>
    <definedName name="pmnRecCount1" localSheetId="2">#REF!</definedName>
    <definedName name="pmnRecCount1" localSheetId="1">#REF!</definedName>
    <definedName name="pmnRecCount1">#REF!</definedName>
    <definedName name="pmnRecCount2" localSheetId="4">#REF!</definedName>
    <definedName name="pmnRecCount2" localSheetId="5">#REF!</definedName>
    <definedName name="pmnRecCount2" localSheetId="2">#REF!</definedName>
    <definedName name="pmnRecCount2" localSheetId="1">#REF!</definedName>
    <definedName name="pmnRecCount2">#REF!</definedName>
    <definedName name="pmnRecCount3" localSheetId="4">#REF!</definedName>
    <definedName name="pmnRecCount3" localSheetId="5">#REF!</definedName>
    <definedName name="pmnRecCount3" localSheetId="2">#REF!</definedName>
    <definedName name="pmnRecCount3" localSheetId="1">#REF!</definedName>
    <definedName name="pmnRecCount3">#REF!</definedName>
    <definedName name="pmnReceiver" localSheetId="4">#REF!</definedName>
    <definedName name="pmnReceiver" localSheetId="5">#REF!</definedName>
    <definedName name="pmnReceiver" localSheetId="2">#REF!</definedName>
    <definedName name="pmnReceiver" localSheetId="1">#REF!</definedName>
    <definedName name="pmnReceiver">#REF!</definedName>
    <definedName name="pmnReceiver1" localSheetId="4">#REF!</definedName>
    <definedName name="pmnReceiver1" localSheetId="5">#REF!</definedName>
    <definedName name="pmnReceiver1" localSheetId="2">#REF!</definedName>
    <definedName name="pmnReceiver1" localSheetId="1">#REF!</definedName>
    <definedName name="pmnReceiver1">#REF!</definedName>
    <definedName name="pmnSum1" localSheetId="4">#REF!</definedName>
    <definedName name="pmnSum1" localSheetId="5">#REF!</definedName>
    <definedName name="pmnSum1" localSheetId="2">#REF!</definedName>
    <definedName name="pmnSum1" localSheetId="1">#REF!</definedName>
    <definedName name="pmnSum1">#REF!</definedName>
    <definedName name="pmnSum2" localSheetId="4">#REF!</definedName>
    <definedName name="pmnSum2" localSheetId="5">#REF!</definedName>
    <definedName name="pmnSum2" localSheetId="2">#REF!</definedName>
    <definedName name="pmnSum2" localSheetId="1">#REF!</definedName>
    <definedName name="pmnSum2">#REF!</definedName>
    <definedName name="pmnWNalog" localSheetId="4">#REF!</definedName>
    <definedName name="pmnWNalog" localSheetId="5">#REF!</definedName>
    <definedName name="pmnWNalog" localSheetId="2">#REF!</definedName>
    <definedName name="pmnWNalog" localSheetId="1">#REF!</definedName>
    <definedName name="pmnWNalog">#REF!</definedName>
    <definedName name="pmnWSum1" localSheetId="4">#REF!</definedName>
    <definedName name="pmnWSum1" localSheetId="5">#REF!</definedName>
    <definedName name="pmnWSum1" localSheetId="2">#REF!</definedName>
    <definedName name="pmnWSum1" localSheetId="1">#REF!</definedName>
    <definedName name="pmnWSum1">#REF!</definedName>
    <definedName name="pmnWSum2" localSheetId="4">#REF!</definedName>
    <definedName name="pmnWSum2" localSheetId="5">#REF!</definedName>
    <definedName name="pmnWSum2" localSheetId="2">#REF!</definedName>
    <definedName name="pmnWSum2" localSheetId="1">#REF!</definedName>
    <definedName name="pmnWSum2">#REF!</definedName>
    <definedName name="pmnWSum3" localSheetId="4">#REF!</definedName>
    <definedName name="pmnWSum3" localSheetId="5">#REF!</definedName>
    <definedName name="pmnWSum3" localSheetId="2">#REF!</definedName>
    <definedName name="pmnWSum3" localSheetId="1">#REF!</definedName>
    <definedName name="pmnWSum3">#REF!</definedName>
    <definedName name="pmnYear" localSheetId="4">#REF!</definedName>
    <definedName name="pmnYear" localSheetId="5">#REF!</definedName>
    <definedName name="pmnYear" localSheetId="2">#REF!</definedName>
    <definedName name="pmnYear" localSheetId="1">#REF!</definedName>
    <definedName name="pmnYear">#REF!</definedName>
    <definedName name="POI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ES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ES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Application1" localSheetId="8">#REF!</definedName>
    <definedName name="priApplication1" localSheetId="4">#REF!</definedName>
    <definedName name="priApplication1" localSheetId="7">#REF!</definedName>
    <definedName name="priApplication1" localSheetId="5">#REF!</definedName>
    <definedName name="priApplication1" localSheetId="0">#REF!</definedName>
    <definedName name="priApplication1" localSheetId="2">#REF!</definedName>
    <definedName name="priApplication1" localSheetId="1">#REF!</definedName>
    <definedName name="priApplication1">#REF!</definedName>
    <definedName name="priApplication2" localSheetId="8">#REF!</definedName>
    <definedName name="priApplication2" localSheetId="4">#REF!</definedName>
    <definedName name="priApplication2" localSheetId="7">#REF!</definedName>
    <definedName name="priApplication2" localSheetId="5">#REF!</definedName>
    <definedName name="priApplication2" localSheetId="0">#REF!</definedName>
    <definedName name="priApplication2" localSheetId="2">#REF!</definedName>
    <definedName name="priApplication2" localSheetId="1">#REF!</definedName>
    <definedName name="priApplication2">#REF!</definedName>
    <definedName name="priDate1" localSheetId="8">#REF!</definedName>
    <definedName name="priDate1" localSheetId="4">#REF!</definedName>
    <definedName name="priDate1" localSheetId="7">#REF!</definedName>
    <definedName name="priDate1" localSheetId="5">#REF!</definedName>
    <definedName name="priDate1" localSheetId="0">#REF!</definedName>
    <definedName name="priDate1" localSheetId="2">#REF!</definedName>
    <definedName name="priDate1" localSheetId="1">#REF!</definedName>
    <definedName name="priDate1">#REF!</definedName>
    <definedName name="priDate2" localSheetId="4">#REF!</definedName>
    <definedName name="priDate2" localSheetId="5">#REF!</definedName>
    <definedName name="priDate2" localSheetId="2">#REF!</definedName>
    <definedName name="priDate2" localSheetId="1">#REF!</definedName>
    <definedName name="priDate2">#REF!</definedName>
    <definedName name="priKDay" localSheetId="4">#REF!</definedName>
    <definedName name="priKDay" localSheetId="5">#REF!</definedName>
    <definedName name="priKDay" localSheetId="2">#REF!</definedName>
    <definedName name="priKDay" localSheetId="1">#REF!</definedName>
    <definedName name="priKDay">#REF!</definedName>
    <definedName name="priKMonth" localSheetId="4">#REF!</definedName>
    <definedName name="priKMonth" localSheetId="5">#REF!</definedName>
    <definedName name="priKMonth" localSheetId="2">#REF!</definedName>
    <definedName name="priKMonth" localSheetId="1">#REF!</definedName>
    <definedName name="priKMonth">#REF!</definedName>
    <definedName name="priKNumber" localSheetId="4">#REF!</definedName>
    <definedName name="priKNumber" localSheetId="5">#REF!</definedName>
    <definedName name="priKNumber" localSheetId="2">#REF!</definedName>
    <definedName name="priKNumber" localSheetId="1">#REF!</definedName>
    <definedName name="priKNumber">#REF!</definedName>
    <definedName name="priKOrgn" localSheetId="4">#REF!</definedName>
    <definedName name="priKOrgn" localSheetId="5">#REF!</definedName>
    <definedName name="priKOrgn" localSheetId="2">#REF!</definedName>
    <definedName name="priKOrgn" localSheetId="1">#REF!</definedName>
    <definedName name="priKOrgn">#REF!</definedName>
    <definedName name="priKPayer1" localSheetId="4">#REF!</definedName>
    <definedName name="priKPayer1" localSheetId="5">#REF!</definedName>
    <definedName name="priKPayer1" localSheetId="2">#REF!</definedName>
    <definedName name="priKPayer1" localSheetId="1">#REF!</definedName>
    <definedName name="priKPayer1">#REF!</definedName>
    <definedName name="priKPayer2" localSheetId="4">#REF!</definedName>
    <definedName name="priKPayer2" localSheetId="5">#REF!</definedName>
    <definedName name="priKPayer2" localSheetId="2">#REF!</definedName>
    <definedName name="priKPayer2" localSheetId="1">#REF!</definedName>
    <definedName name="priKPayer2">#REF!</definedName>
    <definedName name="priKPayer3" localSheetId="4">#REF!</definedName>
    <definedName name="priKPayer3" localSheetId="5">#REF!</definedName>
    <definedName name="priKPayer3" localSheetId="2">#REF!</definedName>
    <definedName name="priKPayer3" localSheetId="1">#REF!</definedName>
    <definedName name="priKPayer3">#REF!</definedName>
    <definedName name="priKSubject1" localSheetId="4">#REF!</definedName>
    <definedName name="priKSubject1" localSheetId="5">#REF!</definedName>
    <definedName name="priKSubject1" localSheetId="2">#REF!</definedName>
    <definedName name="priKSubject1" localSheetId="1">#REF!</definedName>
    <definedName name="priKSubject1">#REF!</definedName>
    <definedName name="priKSubject2" localSheetId="4">#REF!</definedName>
    <definedName name="priKSubject2" localSheetId="5">#REF!</definedName>
    <definedName name="priKSubject2" localSheetId="2">#REF!</definedName>
    <definedName name="priKSubject2" localSheetId="1">#REF!</definedName>
    <definedName name="priKSubject2">#REF!</definedName>
    <definedName name="priKSubject3" localSheetId="4">#REF!</definedName>
    <definedName name="priKSubject3" localSheetId="5">#REF!</definedName>
    <definedName name="priKSubject3" localSheetId="2">#REF!</definedName>
    <definedName name="priKSubject3" localSheetId="1">#REF!</definedName>
    <definedName name="priKSubject3">#REF!</definedName>
    <definedName name="priKWSum1" localSheetId="4">#REF!</definedName>
    <definedName name="priKWSum1" localSheetId="5">#REF!</definedName>
    <definedName name="priKWSum1" localSheetId="2">#REF!</definedName>
    <definedName name="priKWSum1" localSheetId="1">#REF!</definedName>
    <definedName name="priKWSum1">#REF!</definedName>
    <definedName name="priKWSum2" localSheetId="4">#REF!</definedName>
    <definedName name="priKWSum2" localSheetId="5">#REF!</definedName>
    <definedName name="priKWSum2" localSheetId="2">#REF!</definedName>
    <definedName name="priKWSum2" localSheetId="1">#REF!</definedName>
    <definedName name="priKWSum2">#REF!</definedName>
    <definedName name="priKWSum3" localSheetId="4">#REF!</definedName>
    <definedName name="priKWSum3" localSheetId="5">#REF!</definedName>
    <definedName name="priKWSum3" localSheetId="2">#REF!</definedName>
    <definedName name="priKWSum3" localSheetId="1">#REF!</definedName>
    <definedName name="priKWSum3">#REF!</definedName>
    <definedName name="priKWSum4" localSheetId="4">#REF!</definedName>
    <definedName name="priKWSum4" localSheetId="5">#REF!</definedName>
    <definedName name="priKWSum4" localSheetId="2">#REF!</definedName>
    <definedName name="priKWSum4" localSheetId="1">#REF!</definedName>
    <definedName name="priKWSum4">#REF!</definedName>
    <definedName name="priKWSum5" localSheetId="4">#REF!</definedName>
    <definedName name="priKWSum5" localSheetId="5">#REF!</definedName>
    <definedName name="priKWSum5" localSheetId="2">#REF!</definedName>
    <definedName name="priKWSum5" localSheetId="1">#REF!</definedName>
    <definedName name="priKWSum5">#REF!</definedName>
    <definedName name="priKWSumC" localSheetId="4">#REF!</definedName>
    <definedName name="priKWSumC" localSheetId="5">#REF!</definedName>
    <definedName name="priKWSumC" localSheetId="2">#REF!</definedName>
    <definedName name="priKWSumC" localSheetId="1">#REF!</definedName>
    <definedName name="priKWSumC">#REF!</definedName>
    <definedName name="priKYear" localSheetId="4">#REF!</definedName>
    <definedName name="priKYear" localSheetId="5">#REF!</definedName>
    <definedName name="priKYear" localSheetId="2">#REF!</definedName>
    <definedName name="priKYear" localSheetId="1">#REF!</definedName>
    <definedName name="priKYear">#REF!</definedName>
    <definedName name="priNumber" localSheetId="4">#REF!</definedName>
    <definedName name="priNumber" localSheetId="5">#REF!</definedName>
    <definedName name="priNumber" localSheetId="2">#REF!</definedName>
    <definedName name="priNumber" localSheetId="1">#REF!</definedName>
    <definedName name="priNumber">#REF!</definedName>
    <definedName name="priOrgn" localSheetId="4">#REF!</definedName>
    <definedName name="priOrgn" localSheetId="5">#REF!</definedName>
    <definedName name="priOrgn" localSheetId="2">#REF!</definedName>
    <definedName name="priOrgn" localSheetId="1">#REF!</definedName>
    <definedName name="priOrgn">#REF!</definedName>
    <definedName name="priPayer" localSheetId="4">#REF!</definedName>
    <definedName name="priPayer" localSheetId="5">#REF!</definedName>
    <definedName name="priPayer" localSheetId="2">#REF!</definedName>
    <definedName name="priPayer" localSheetId="1">#REF!</definedName>
    <definedName name="priPayer">#REF!</definedName>
    <definedName name="priSubject1" localSheetId="4">#REF!</definedName>
    <definedName name="priSubject1" localSheetId="5">#REF!</definedName>
    <definedName name="priSubject1" localSheetId="2">#REF!</definedName>
    <definedName name="priSubject1" localSheetId="1">#REF!</definedName>
    <definedName name="priSubject1">#REF!</definedName>
    <definedName name="priSubject2" localSheetId="4">#REF!</definedName>
    <definedName name="priSubject2" localSheetId="5">#REF!</definedName>
    <definedName name="priSubject2" localSheetId="2">#REF!</definedName>
    <definedName name="priSubject2" localSheetId="1">#REF!</definedName>
    <definedName name="priSubject2">#REF!</definedName>
    <definedName name="priSum" localSheetId="4">#REF!</definedName>
    <definedName name="priSum" localSheetId="5">#REF!</definedName>
    <definedName name="priSum" localSheetId="2">#REF!</definedName>
    <definedName name="priSum" localSheetId="1">#REF!</definedName>
    <definedName name="priSum">#REF!</definedName>
    <definedName name="priWSum1" localSheetId="4">#REF!</definedName>
    <definedName name="priWSum1" localSheetId="5">#REF!</definedName>
    <definedName name="priWSum1" localSheetId="2">#REF!</definedName>
    <definedName name="priWSum1" localSheetId="1">#REF!</definedName>
    <definedName name="priWSum1">#REF!</definedName>
    <definedName name="priWSum2" localSheetId="4">#REF!</definedName>
    <definedName name="priWSum2" localSheetId="5">#REF!</definedName>
    <definedName name="priWSum2" localSheetId="2">#REF!</definedName>
    <definedName name="priWSum2" localSheetId="1">#REF!</definedName>
    <definedName name="priWSum2">#REF!</definedName>
    <definedName name="priWSumC" localSheetId="4">#REF!</definedName>
    <definedName name="priWSumC" localSheetId="5">#REF!</definedName>
    <definedName name="priWSumC" localSheetId="2">#REF!</definedName>
    <definedName name="priWSumC" localSheetId="1">#REF!</definedName>
    <definedName name="priWSumC">#REF!</definedName>
    <definedName name="PRO" localSheetId="8" hidden="1">{#N/A,#N/A,TRUE,"일정"}</definedName>
    <definedName name="PRO" localSheetId="7" hidden="1">{#N/A,#N/A,TRUE,"일정"}</definedName>
    <definedName name="PRO" hidden="1">{#N/A,#N/A,TRUE,"일정"}</definedName>
    <definedName name="PROJEC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TEeXToEUR" hidden="1">#REF!</definedName>
    <definedName name="QQ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#REF!</definedName>
    <definedName name="qqqqqqqq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ULIT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ULIT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_COVER" localSheetId="8" hidden="1">{#N/A,#N/A,FALSE,"단축1";#N/A,#N/A,FALSE,"단축2";#N/A,#N/A,FALSE,"단축3";#N/A,#N/A,FALSE,"장축";#N/A,#N/A,FALSE,"4WD"}</definedName>
    <definedName name="R_COVER" localSheetId="7" hidden="1">{#N/A,#N/A,FALSE,"단축1";#N/A,#N/A,FALSE,"단축2";#N/A,#N/A,FALSE,"단축3";#N/A,#N/A,FALSE,"장축";#N/A,#N/A,FALSE,"4WD"}</definedName>
    <definedName name="R_COVER" hidden="1">{#N/A,#N/A,FALSE,"단축1";#N/A,#N/A,FALSE,"단축2";#N/A,#N/A,FALSE,"단축3";#N/A,#N/A,FALSE,"장축";#N/A,#N/A,FALSE,"4WD"}</definedName>
    <definedName name="rasApplication1" localSheetId="8">#REF!</definedName>
    <definedName name="rasApplication1" localSheetId="4">#REF!</definedName>
    <definedName name="rasApplication1" localSheetId="7">#REF!</definedName>
    <definedName name="rasApplication1" localSheetId="5">#REF!</definedName>
    <definedName name="rasApplication1" localSheetId="0">#REF!</definedName>
    <definedName name="rasApplication1" localSheetId="2">#REF!</definedName>
    <definedName name="rasApplication1" localSheetId="1">#REF!</definedName>
    <definedName name="rasApplication1">#REF!</definedName>
    <definedName name="rasApplication2" localSheetId="8">#REF!</definedName>
    <definedName name="rasApplication2" localSheetId="4">#REF!</definedName>
    <definedName name="rasApplication2" localSheetId="7">#REF!</definedName>
    <definedName name="rasApplication2" localSheetId="5">#REF!</definedName>
    <definedName name="rasApplication2" localSheetId="0">#REF!</definedName>
    <definedName name="rasApplication2" localSheetId="2">#REF!</definedName>
    <definedName name="rasApplication2" localSheetId="1">#REF!</definedName>
    <definedName name="rasApplication2">#REF!</definedName>
    <definedName name="rasDate1" localSheetId="8">#REF!</definedName>
    <definedName name="rasDate1" localSheetId="4">#REF!</definedName>
    <definedName name="rasDate1" localSheetId="7">#REF!</definedName>
    <definedName name="rasDate1" localSheetId="5">#REF!</definedName>
    <definedName name="rasDate1" localSheetId="0">#REF!</definedName>
    <definedName name="rasDate1" localSheetId="2">#REF!</definedName>
    <definedName name="rasDate1" localSheetId="1">#REF!</definedName>
    <definedName name="rasDate1">#REF!</definedName>
    <definedName name="rasDate2" localSheetId="4">#REF!</definedName>
    <definedName name="rasDate2" localSheetId="5">#REF!</definedName>
    <definedName name="rasDate2" localSheetId="2">#REF!</definedName>
    <definedName name="rasDate2" localSheetId="1">#REF!</definedName>
    <definedName name="rasDate2">#REF!</definedName>
    <definedName name="rasDoc1" localSheetId="4">#REF!</definedName>
    <definedName name="rasDoc1" localSheetId="5">#REF!</definedName>
    <definedName name="rasDoc1" localSheetId="2">#REF!</definedName>
    <definedName name="rasDoc1" localSheetId="1">#REF!</definedName>
    <definedName name="rasDoc1">#REF!</definedName>
    <definedName name="rasDoc2" localSheetId="4">#REF!</definedName>
    <definedName name="rasDoc2" localSheetId="5">#REF!</definedName>
    <definedName name="rasDoc2" localSheetId="2">#REF!</definedName>
    <definedName name="rasDoc2" localSheetId="1">#REF!</definedName>
    <definedName name="rasDoc2">#REF!</definedName>
    <definedName name="Rasmot" localSheetId="4">#REF!</definedName>
    <definedName name="Rasmot" localSheetId="5">#REF!</definedName>
    <definedName name="Rasmot" localSheetId="2">#REF!</definedName>
    <definedName name="Rasmot" localSheetId="1">#REF!</definedName>
    <definedName name="Rasmot">#REF!</definedName>
    <definedName name="rasNumber" localSheetId="4">#REF!</definedName>
    <definedName name="rasNumber" localSheetId="5">#REF!</definedName>
    <definedName name="rasNumber" localSheetId="2">#REF!</definedName>
    <definedName name="rasNumber" localSheetId="1">#REF!</definedName>
    <definedName name="rasNumber">#REF!</definedName>
    <definedName name="rasOrgn" localSheetId="4">#REF!</definedName>
    <definedName name="rasOrgn" localSheetId="5">#REF!</definedName>
    <definedName name="rasOrgn" localSheetId="2">#REF!</definedName>
    <definedName name="rasOrgn" localSheetId="1">#REF!</definedName>
    <definedName name="rasOrgn">#REF!</definedName>
    <definedName name="rasRecDay" localSheetId="4">#REF!</definedName>
    <definedName name="rasRecDay" localSheetId="5">#REF!</definedName>
    <definedName name="rasRecDay" localSheetId="2">#REF!</definedName>
    <definedName name="rasRecDay" localSheetId="1">#REF!</definedName>
    <definedName name="rasRecDay">#REF!</definedName>
    <definedName name="rasReceiver" localSheetId="4">#REF!</definedName>
    <definedName name="rasReceiver" localSheetId="5">#REF!</definedName>
    <definedName name="rasReceiver" localSheetId="2">#REF!</definedName>
    <definedName name="rasReceiver" localSheetId="1">#REF!</definedName>
    <definedName name="rasReceiver">#REF!</definedName>
    <definedName name="rasRecMonth" localSheetId="4">#REF!</definedName>
    <definedName name="rasRecMonth" localSheetId="5">#REF!</definedName>
    <definedName name="rasRecMonth" localSheetId="2">#REF!</definedName>
    <definedName name="rasRecMonth" localSheetId="1">#REF!</definedName>
    <definedName name="rasRecMonth">#REF!</definedName>
    <definedName name="rasRecYear" localSheetId="4">#REF!</definedName>
    <definedName name="rasRecYear" localSheetId="5">#REF!</definedName>
    <definedName name="rasRecYear" localSheetId="2">#REF!</definedName>
    <definedName name="rasRecYear" localSheetId="1">#REF!</definedName>
    <definedName name="rasRecYear">#REF!</definedName>
    <definedName name="rass" localSheetId="4">#REF!</definedName>
    <definedName name="rass" localSheetId="5">#REF!</definedName>
    <definedName name="rass" localSheetId="2">#REF!</definedName>
    <definedName name="rass" localSheetId="1">#REF!</definedName>
    <definedName name="rass">#REF!</definedName>
    <definedName name="rasSubject1" localSheetId="4">#REF!</definedName>
    <definedName name="rasSubject1" localSheetId="5">#REF!</definedName>
    <definedName name="rasSubject1" localSheetId="2">#REF!</definedName>
    <definedName name="rasSubject1" localSheetId="1">#REF!</definedName>
    <definedName name="rasSubject1">#REF!</definedName>
    <definedName name="rasSubject2" localSheetId="4">#REF!</definedName>
    <definedName name="rasSubject2" localSheetId="5">#REF!</definedName>
    <definedName name="rasSubject2" localSheetId="2">#REF!</definedName>
    <definedName name="rasSubject2" localSheetId="1">#REF!</definedName>
    <definedName name="rasSubject2">#REF!</definedName>
    <definedName name="rasSum" localSheetId="4">#REF!</definedName>
    <definedName name="rasSum" localSheetId="5">#REF!</definedName>
    <definedName name="rasSum" localSheetId="2">#REF!</definedName>
    <definedName name="rasSum" localSheetId="1">#REF!</definedName>
    <definedName name="rasSum">#REF!</definedName>
    <definedName name="rasWRecSum1" localSheetId="4">#REF!</definedName>
    <definedName name="rasWRecSum1" localSheetId="5">#REF!</definedName>
    <definedName name="rasWRecSum1" localSheetId="2">#REF!</definedName>
    <definedName name="rasWRecSum1" localSheetId="1">#REF!</definedName>
    <definedName name="rasWRecSum1">#REF!</definedName>
    <definedName name="rasWRecSum2" localSheetId="4">#REF!</definedName>
    <definedName name="rasWRecSum2" localSheetId="5">#REF!</definedName>
    <definedName name="rasWRecSum2" localSheetId="2">#REF!</definedName>
    <definedName name="rasWRecSum2" localSheetId="1">#REF!</definedName>
    <definedName name="rasWRecSum2">#REF!</definedName>
    <definedName name="rasWRecSumC" localSheetId="4">#REF!</definedName>
    <definedName name="rasWRecSumC" localSheetId="5">#REF!</definedName>
    <definedName name="rasWRecSumC" localSheetId="2">#REF!</definedName>
    <definedName name="rasWRecSumC" localSheetId="1">#REF!</definedName>
    <definedName name="rasWRecSumC">#REF!</definedName>
    <definedName name="rasWSum1" localSheetId="4">#REF!</definedName>
    <definedName name="rasWSum1" localSheetId="5">#REF!</definedName>
    <definedName name="rasWSum1" localSheetId="2">#REF!</definedName>
    <definedName name="rasWSum1" localSheetId="1">#REF!</definedName>
    <definedName name="rasWSum1">#REF!</definedName>
    <definedName name="rasWSum2" localSheetId="4">#REF!</definedName>
    <definedName name="rasWSum2" localSheetId="5">#REF!</definedName>
    <definedName name="rasWSum2" localSheetId="2">#REF!</definedName>
    <definedName name="rasWSum2" localSheetId="1">#REF!</definedName>
    <definedName name="rasWSum2">#REF!</definedName>
    <definedName name="rasWSumC" localSheetId="4">#REF!</definedName>
    <definedName name="rasWSumC" localSheetId="5">#REF!</definedName>
    <definedName name="rasWSumC" localSheetId="2">#REF!</definedName>
    <definedName name="rasWSumC" localSheetId="1">#REF!</definedName>
    <definedName name="rasWSumC">#REF!</definedName>
    <definedName name="re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SPO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O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TE54" localSheetId="8" hidden="1">{#N/A,#N/A,FALSE,"신규dep";#N/A,#N/A,FALSE,"신규dep-금형상각후";#N/A,#N/A,FALSE,"신규dep-연구비상각후";#N/A,#N/A,FALSE,"신규dep-기계,공구상각후"}</definedName>
    <definedName name="RETE54" localSheetId="7" hidden="1">{#N/A,#N/A,FALSE,"신규dep";#N/A,#N/A,FALSE,"신규dep-금형상각후";#N/A,#N/A,FALSE,"신규dep-연구비상각후";#N/A,#N/A,FALSE,"신규dep-기계,공구상각후"}</definedName>
    <definedName name="RETE54" hidden="1">{#N/A,#N/A,FALSE,"신규dep";#N/A,#N/A,FALSE,"신규dep-금형상각후";#N/A,#N/A,FALSE,"신규dep-연구비상각후";#N/A,#N/A,FALSE,"신규dep-기계,공구상각후"}</definedName>
    <definedName name="rfkmr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JARN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JARN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bo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bo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" localSheetId="8" hidden="1">{#N/A,#N/A,TRUE,"일정"}</definedName>
    <definedName name="ROOF" localSheetId="7" hidden="1">{#N/A,#N/A,TRUE,"일정"}</definedName>
    <definedName name="ROOF" hidden="1">{#N/A,#N/A,TRUE,"일정"}</definedName>
    <definedName name="ROOF투자명세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투자명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RRRRRR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 localSheetId="8">#REF!</definedName>
    <definedName name="S" localSheetId="4">#REF!</definedName>
    <definedName name="S" localSheetId="7">#REF!</definedName>
    <definedName name="S" localSheetId="5">#REF!</definedName>
    <definedName name="S" localSheetId="0">#REF!</definedName>
    <definedName name="S" localSheetId="2">#REF!</definedName>
    <definedName name="S" localSheetId="1">#REF!</definedName>
    <definedName name="S">#REF!</definedName>
    <definedName name="SAD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PBEXhrIndnt" hidden="1">1</definedName>
    <definedName name="SAPBEXrevision" hidden="1">14</definedName>
    <definedName name="SAPBEXsysID" hidden="1">"BWP"</definedName>
    <definedName name="SAPBEXwbID" hidden="1">"623QZ84PUK2NIZHZCA3ORSZZK"</definedName>
    <definedName name="SC" localSheetId="8" hidden="1">{#N/A,#N/A,TRUE,"일정"}</definedName>
    <definedName name="SC" localSheetId="7" hidden="1">{#N/A,#N/A,TRUE,"일정"}</definedName>
    <definedName name="SC" hidden="1">{#N/A,#N/A,TRUE,"일정"}</definedName>
    <definedName name="SC금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C금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 localSheetId="8">#REF!</definedName>
    <definedName name="SD" localSheetId="4">#REF!</definedName>
    <definedName name="SD" localSheetId="7">#REF!</definedName>
    <definedName name="SD" localSheetId="5">#REF!</definedName>
    <definedName name="SD" localSheetId="0">#REF!</definedName>
    <definedName name="SD" localSheetId="2">#REF!</definedName>
    <definedName name="SD" localSheetId="1">#REF!</definedName>
    <definedName name="SD">#REF!</definedName>
    <definedName name="SDA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dsdsdsd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asdsdsdsd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asdsdsds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d" localSheetId="8" hidden="1">{#N/A,#N/A,TRUE,"일정"}</definedName>
    <definedName name="sdd" localSheetId="7" hidden="1">{#N/A,#N/A,TRUE,"일정"}</definedName>
    <definedName name="sdd" hidden="1">{#N/A,#N/A,TRUE,"일정"}</definedName>
    <definedName name="sdfdsfsgfd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dsfsgfd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dgfdsgdgf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dgfdsgdgf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localSheetId="8" hidden="1">{#N/A,#N/A,TRUE,"일정"}</definedName>
    <definedName name="SEL" localSheetId="7" hidden="1">{#N/A,#N/A,TRUE,"일정"}</definedName>
    <definedName name="SEL" hidden="1">{#N/A,#N/A,TRUE,"일정"}</definedName>
    <definedName name="SELECTOR" localSheetId="8" hidden="1">{#N/A,#N/A,TRUE,"일정"}</definedName>
    <definedName name="SELECTOR" localSheetId="7" hidden="1">{#N/A,#N/A,TRUE,"일정"}</definedName>
    <definedName name="SELECTOR" hidden="1">{#N/A,#N/A,TRUE,"일정"}</definedName>
    <definedName name="sel개발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l개발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sfddgvfdbgfbfgbfgfg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dsfddgvfdbgfbfgbfgfg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dsfddgvfdbgfbfgbfgf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gvdfgdfbfgnbfgbfb" hidden="1">#REF!</definedName>
    <definedName name="shee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L" localSheetId="8" hidden="1">{#N/A,#N/A,FALSE,"단축1";#N/A,#N/A,FALSE,"단축2";#N/A,#N/A,FALSE,"단축3";#N/A,#N/A,FALSE,"장축";#N/A,#N/A,FALSE,"4WD"}</definedName>
    <definedName name="SLL" localSheetId="7" hidden="1">{#N/A,#N/A,FALSE,"단축1";#N/A,#N/A,FALSE,"단축2";#N/A,#N/A,FALSE,"단축3";#N/A,#N/A,FALSE,"장축";#N/A,#N/A,FALSE,"4WD"}</definedName>
    <definedName name="SLL" hidden="1">{#N/A,#N/A,FALSE,"단축1";#N/A,#N/A,FALSE,"단축2";#N/A,#N/A,FALSE,"단축3";#N/A,#N/A,FALSE,"장축";#N/A,#N/A,FALSE,"4WD"}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OP일정3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OP일정3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O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O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s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s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E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E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ng" localSheetId="8" hidden="1">{"'Monthly 1997'!$A$3:$S$89"}</definedName>
    <definedName name="sung" localSheetId="7" hidden="1">{"'Monthly 1997'!$A$3:$S$89"}</definedName>
    <definedName name="sung" localSheetId="0" hidden="1">{"'Monthly 1997'!$A$3:$S$89"}</definedName>
    <definedName name="sung" hidden="1">{"'Monthly 1997'!$A$3:$S$89"}</definedName>
    <definedName name="sung2" localSheetId="8" hidden="1">{"'Monthly 1997'!$A$3:$S$89"}</definedName>
    <definedName name="sung2" localSheetId="7" hidden="1">{"'Monthly 1997'!$A$3:$S$89"}</definedName>
    <definedName name="sung2" localSheetId="0" hidden="1">{"'Monthly 1997'!$A$3:$S$89"}</definedName>
    <definedName name="sung2" hidden="1">{"'Monthly 1997'!$A$3:$S$89"}</definedName>
    <definedName name="sung3" localSheetId="8" hidden="1">{"'Monthly 1997'!$A$3:$S$89"}</definedName>
    <definedName name="sung3" localSheetId="7" hidden="1">{"'Monthly 1997'!$A$3:$S$89"}</definedName>
    <definedName name="sung3" hidden="1">{"'Monthly 1997'!$A$3:$S$89"}</definedName>
    <definedName name="T2004HP16" localSheetId="8" hidden="1">{#N/A,#N/A,TRUE,"일정"}</definedName>
    <definedName name="T2004HP16" localSheetId="7" hidden="1">{#N/A,#N/A,TRUE,"일정"}</definedName>
    <definedName name="T2004HP16" hidden="1">{#N/A,#N/A,TRUE,"일정"}</definedName>
    <definedName name="T200SEL금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SEL금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localSheetId="8" hidden="1">{#N/A,#N/A,FALSE,"단축1";#N/A,#N/A,FALSE,"단축2";#N/A,#N/A,FALSE,"단축3";#N/A,#N/A,FALSE,"장축";#N/A,#N/A,FALSE,"4WD"}</definedName>
    <definedName name="T200개발계획B" localSheetId="7" hidden="1">{#N/A,#N/A,FALSE,"단축1";#N/A,#N/A,FALSE,"단축2";#N/A,#N/A,FALSE,"단축3";#N/A,#N/A,FALSE,"장축";#N/A,#N/A,FALSE,"4WD"}</definedName>
    <definedName name="T200개발계획B" hidden="1">{#N/A,#N/A,FALSE,"단축1";#N/A,#N/A,FALSE,"단축2";#N/A,#N/A,FALSE,"단축3";#N/A,#N/A,FALSE,"장축";#N/A,#N/A,FALSE,"4WD"}</definedName>
    <definedName name="T200팀별투자비" localSheetId="8" hidden="1">{#N/A,#N/A,TRUE,"일정"}</definedName>
    <definedName name="T200팀별투자비" localSheetId="7" hidden="1">{#N/A,#N/A,TRUE,"일정"}</definedName>
    <definedName name="T200팀별투자비" hidden="1">{#N/A,#N/A,TRUE,"일정"}</definedName>
    <definedName name="Tablica1Структура_рабочих_мест_по_формам_собственности_и_по_видам_деятельности_созданных" localSheetId="8">#REF!</definedName>
    <definedName name="Tablica1Структура_рабочих_мест_по_формам_собственности_и_по_видам_деятельности_созданных" localSheetId="4">#REF!</definedName>
    <definedName name="Tablica1Структура_рабочих_мест_по_формам_собственности_и_по_видам_деятельности_созданных" localSheetId="7">#REF!</definedName>
    <definedName name="Tablica1Структура_рабочих_мест_по_формам_собственности_и_по_видам_деятельности_созданных" localSheetId="5">#REF!</definedName>
    <definedName name="Tablica1Структура_рабочих_мест_по_формам_собственности_и_по_видам_деятельности_созданных" localSheetId="0">#REF!</definedName>
    <definedName name="Tablica1Структура_рабочих_мест_по_формам_собственности_и_по_видам_деятельности_созданных" localSheetId="2">#REF!</definedName>
    <definedName name="Tablica1Структура_рабочих_мест_по_формам_собственности_и_по_видам_деятельности_созданных" localSheetId="1">#REF!</definedName>
    <definedName name="Tablica1Структура_рабочих_мест_по_формам_собственности_и_по_видам_деятельности_созданных">#REF!</definedName>
    <definedName name="tdxcgcytvcyhy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dxcgcytvcyhy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set" localSheetId="8" hidden="1">{#N/A,#N/A,FALSE,"SimInp1";#N/A,#N/A,FALSE,"SimInp2";#N/A,#N/A,FALSE,"SimOut1";#N/A,#N/A,FALSE,"SimOut2";#N/A,#N/A,FALSE,"SimOut3";#N/A,#N/A,FALSE,"SimOut4";#N/A,#N/A,FALSE,"SimOut5"}</definedName>
    <definedName name="teset" localSheetId="7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R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K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lfAprt" localSheetId="8">#REF!</definedName>
    <definedName name="tlfAprt" localSheetId="4">#REF!</definedName>
    <definedName name="tlfAprt" localSheetId="7">#REF!</definedName>
    <definedName name="tlfAprt" localSheetId="5">#REF!</definedName>
    <definedName name="tlfAprt" localSheetId="0">#REF!</definedName>
    <definedName name="tlfAprt" localSheetId="2">#REF!</definedName>
    <definedName name="tlfAprt" localSheetId="1">#REF!</definedName>
    <definedName name="tlfAprt">#REF!</definedName>
    <definedName name="tlfBank" localSheetId="8">#REF!</definedName>
    <definedName name="tlfBank" localSheetId="4">#REF!</definedName>
    <definedName name="tlfBank" localSheetId="7">#REF!</definedName>
    <definedName name="tlfBank" localSheetId="5">#REF!</definedName>
    <definedName name="tlfBank" localSheetId="0">#REF!</definedName>
    <definedName name="tlfBank" localSheetId="2">#REF!</definedName>
    <definedName name="tlfBank" localSheetId="1">#REF!</definedName>
    <definedName name="tlfBank">#REF!</definedName>
    <definedName name="tlfCorp" localSheetId="8">#REF!</definedName>
    <definedName name="tlfCorp" localSheetId="4">#REF!</definedName>
    <definedName name="tlfCorp" localSheetId="7">#REF!</definedName>
    <definedName name="tlfCorp" localSheetId="5">#REF!</definedName>
    <definedName name="tlfCorp" localSheetId="0">#REF!</definedName>
    <definedName name="tlfCorp" localSheetId="2">#REF!</definedName>
    <definedName name="tlfCorp" localSheetId="1">#REF!</definedName>
    <definedName name="tlfCorp">#REF!</definedName>
    <definedName name="tlfCount" localSheetId="4">#REF!</definedName>
    <definedName name="tlfCount" localSheetId="5">#REF!</definedName>
    <definedName name="tlfCount" localSheetId="2">#REF!</definedName>
    <definedName name="tlfCount" localSheetId="1">#REF!</definedName>
    <definedName name="tlfCount">#REF!</definedName>
    <definedName name="tlfFIO" localSheetId="4">#REF!</definedName>
    <definedName name="tlfFIO" localSheetId="5">#REF!</definedName>
    <definedName name="tlfFIO" localSheetId="2">#REF!</definedName>
    <definedName name="tlfFIO" localSheetId="1">#REF!</definedName>
    <definedName name="tlfFIO">#REF!</definedName>
    <definedName name="tlfHouse" localSheetId="4">#REF!</definedName>
    <definedName name="tlfHouse" localSheetId="5">#REF!</definedName>
    <definedName name="tlfHouse" localSheetId="2">#REF!</definedName>
    <definedName name="tlfHouse" localSheetId="1">#REF!</definedName>
    <definedName name="tlfHouse">#REF!</definedName>
    <definedName name="tlfKAprt" localSheetId="4">#REF!</definedName>
    <definedName name="tlfKAprt" localSheetId="5">#REF!</definedName>
    <definedName name="tlfKAprt" localSheetId="2">#REF!</definedName>
    <definedName name="tlfKAprt" localSheetId="1">#REF!</definedName>
    <definedName name="tlfKAprt">#REF!</definedName>
    <definedName name="tlfKBank" localSheetId="4">#REF!</definedName>
    <definedName name="tlfKBank" localSheetId="5">#REF!</definedName>
    <definedName name="tlfKBank" localSheetId="2">#REF!</definedName>
    <definedName name="tlfKBank" localSheetId="1">#REF!</definedName>
    <definedName name="tlfKBank">#REF!</definedName>
    <definedName name="tlfKCorp" localSheetId="4">#REF!</definedName>
    <definedName name="tlfKCorp" localSheetId="5">#REF!</definedName>
    <definedName name="tlfKCorp" localSheetId="2">#REF!</definedName>
    <definedName name="tlfKCorp" localSheetId="1">#REF!</definedName>
    <definedName name="tlfKCorp">#REF!</definedName>
    <definedName name="tlfKCount" localSheetId="4">#REF!</definedName>
    <definedName name="tlfKCount" localSheetId="5">#REF!</definedName>
    <definedName name="tlfKCount" localSheetId="2">#REF!</definedName>
    <definedName name="tlfKCount" localSheetId="1">#REF!</definedName>
    <definedName name="tlfKCount">#REF!</definedName>
    <definedName name="tlfKFio" localSheetId="4">#REF!</definedName>
    <definedName name="tlfKFio" localSheetId="5">#REF!</definedName>
    <definedName name="tlfKFio" localSheetId="2">#REF!</definedName>
    <definedName name="tlfKFio" localSheetId="1">#REF!</definedName>
    <definedName name="tlfKFio">#REF!</definedName>
    <definedName name="tlfKHouse" localSheetId="4">#REF!</definedName>
    <definedName name="tlfKHouse" localSheetId="5">#REF!</definedName>
    <definedName name="tlfKHouse" localSheetId="2">#REF!</definedName>
    <definedName name="tlfKHouse" localSheetId="1">#REF!</definedName>
    <definedName name="tlfKHouse">#REF!</definedName>
    <definedName name="tlfKMonth" localSheetId="4">#REF!</definedName>
    <definedName name="tlfKMonth" localSheetId="5">#REF!</definedName>
    <definedName name="tlfKMonth" localSheetId="2">#REF!</definedName>
    <definedName name="tlfKMonth" localSheetId="1">#REF!</definedName>
    <definedName name="tlfKMonth">#REF!</definedName>
    <definedName name="tlfKStreet" localSheetId="4">#REF!</definedName>
    <definedName name="tlfKStreet" localSheetId="5">#REF!</definedName>
    <definedName name="tlfKStreet" localSheetId="2">#REF!</definedName>
    <definedName name="tlfKStreet" localSheetId="1">#REF!</definedName>
    <definedName name="tlfKStreet">#REF!</definedName>
    <definedName name="tlfKSum" localSheetId="4">#REF!</definedName>
    <definedName name="tlfKSum" localSheetId="5">#REF!</definedName>
    <definedName name="tlfKSum" localSheetId="2">#REF!</definedName>
    <definedName name="tlfKSum" localSheetId="1">#REF!</definedName>
    <definedName name="tlfKSum">#REF!</definedName>
    <definedName name="tlfKTarif" localSheetId="4">#REF!</definedName>
    <definedName name="tlfKTarif" localSheetId="5">#REF!</definedName>
    <definedName name="tlfKTarif" localSheetId="2">#REF!</definedName>
    <definedName name="tlfKTarif" localSheetId="1">#REF!</definedName>
    <definedName name="tlfKTarif">#REF!</definedName>
    <definedName name="tlfKTlfNum" localSheetId="4">#REF!</definedName>
    <definedName name="tlfKTlfNum" localSheetId="5">#REF!</definedName>
    <definedName name="tlfKTlfNum" localSheetId="2">#REF!</definedName>
    <definedName name="tlfKTlfNum" localSheetId="1">#REF!</definedName>
    <definedName name="tlfKTlfNum">#REF!</definedName>
    <definedName name="tlfKTotal" localSheetId="4">#REF!</definedName>
    <definedName name="tlfKTotal" localSheetId="5">#REF!</definedName>
    <definedName name="tlfKTotal" localSheetId="2">#REF!</definedName>
    <definedName name="tlfKTotal" localSheetId="1">#REF!</definedName>
    <definedName name="tlfKTotal">#REF!</definedName>
    <definedName name="tlfKYear" localSheetId="4">#REF!</definedName>
    <definedName name="tlfKYear" localSheetId="5">#REF!</definedName>
    <definedName name="tlfKYear" localSheetId="2">#REF!</definedName>
    <definedName name="tlfKYear" localSheetId="1">#REF!</definedName>
    <definedName name="tlfKYear">#REF!</definedName>
    <definedName name="tlfMonth" localSheetId="4">#REF!</definedName>
    <definedName name="tlfMonth" localSheetId="5">#REF!</definedName>
    <definedName name="tlfMonth" localSheetId="2">#REF!</definedName>
    <definedName name="tlfMonth" localSheetId="1">#REF!</definedName>
    <definedName name="tlfMonth">#REF!</definedName>
    <definedName name="tlfStreet" localSheetId="4">#REF!</definedName>
    <definedName name="tlfStreet" localSheetId="5">#REF!</definedName>
    <definedName name="tlfStreet" localSheetId="2">#REF!</definedName>
    <definedName name="tlfStreet" localSheetId="1">#REF!</definedName>
    <definedName name="tlfStreet">#REF!</definedName>
    <definedName name="tlfSum" localSheetId="4">#REF!</definedName>
    <definedName name="tlfSum" localSheetId="5">#REF!</definedName>
    <definedName name="tlfSum" localSheetId="2">#REF!</definedName>
    <definedName name="tlfSum" localSheetId="1">#REF!</definedName>
    <definedName name="tlfSum">#REF!</definedName>
    <definedName name="tlfTarif" localSheetId="4">#REF!</definedName>
    <definedName name="tlfTarif" localSheetId="5">#REF!</definedName>
    <definedName name="tlfTarif" localSheetId="2">#REF!</definedName>
    <definedName name="tlfTarif" localSheetId="1">#REF!</definedName>
    <definedName name="tlfTarif">#REF!</definedName>
    <definedName name="tlfTlfNum" localSheetId="4">#REF!</definedName>
    <definedName name="tlfTlfNum" localSheetId="5">#REF!</definedName>
    <definedName name="tlfTlfNum" localSheetId="2">#REF!</definedName>
    <definedName name="tlfTlfNum" localSheetId="1">#REF!</definedName>
    <definedName name="tlfTlfNum">#REF!</definedName>
    <definedName name="tlfTotal" localSheetId="4">#REF!</definedName>
    <definedName name="tlfTotal" localSheetId="5">#REF!</definedName>
    <definedName name="tlfTotal" localSheetId="2">#REF!</definedName>
    <definedName name="tlfTotal" localSheetId="1">#REF!</definedName>
    <definedName name="tlfTotal">#REF!</definedName>
    <definedName name="tlfYear" localSheetId="4">#REF!</definedName>
    <definedName name="tlfYear" localSheetId="5">#REF!</definedName>
    <definedName name="tlfYear" localSheetId="2">#REF!</definedName>
    <definedName name="tlfYear" localSheetId="1">#REF!</definedName>
    <definedName name="tlfYear">#REF!</definedName>
    <definedName name="To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TAL" localSheetId="8" hidden="1">{#N/A,#N/A,TRUE,"일정"}</definedName>
    <definedName name="TOTAL" localSheetId="7" hidden="1">{#N/A,#N/A,TRUE,"일정"}</definedName>
    <definedName name="TOTAL" hidden="1">{#N/A,#N/A,TRUE,"일정"}</definedName>
    <definedName name="tr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8" hidden="1">{#N/A,#N/A,TRUE,"일정"}</definedName>
    <definedName name="tt" localSheetId="7" hidden="1">{#N/A,#N/A,TRUE,"일정"}</definedName>
    <definedName name="tt" localSheetId="0" hidden="1">{#N/A,#N/A,TRUE,"일정"}</definedName>
    <definedName name="tt" hidden="1">{#N/A,#N/A,TRUE,"일정"}</definedName>
    <definedName name="TTN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N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T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T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xcfdgtcftgc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xcfdgtcftgc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R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100tir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ir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UUU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uuuuuu" hidden="1">#REF!</definedName>
    <definedName name="V222SEL종합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222SEL종합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localSheetId="8" hidden="1">{#N/A,#N/A,TRUE,"일정"}</definedName>
    <definedName name="VDSAG" localSheetId="7" hidden="1">{#N/A,#N/A,TRUE,"일정"}</definedName>
    <definedName name="VDSAG" hidden="1">{#N/A,#N/A,TRUE,"일정"}</definedName>
    <definedName name="VII.LAYOU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II.LAYOU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sdvdsvsdfcsd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sdvdsvsdfcsd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sdvdsvsdf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geaw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JATN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ATN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lrr" localSheetId="8" hidden="1">{#N/A,#N/A,TRUE,"일정"}</definedName>
    <definedName name="wlrr" localSheetId="7" hidden="1">{#N/A,#N/A,TRUE,"일정"}</definedName>
    <definedName name="wlrr" hidden="1">{#N/A,#N/A,TRUE,"일정"}</definedName>
    <definedName name="WP투자사업개요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P투자사업개요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adrewfdrwfdrw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adrewfdrwfdrw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r" localSheetId="8" hidden="1">#REF!</definedName>
    <definedName name="wr" localSheetId="7" hidden="1">#REF!</definedName>
    <definedName name="wr" localSheetId="0" hidden="1">#REF!</definedName>
    <definedName name="wr" hidden="1">#REF!</definedName>
    <definedName name="wrn.????._.??????." localSheetId="8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?._.??????." localSheetId="7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ACCEL._.PERF." localSheetId="8" hidden="1">{#N/A,#N/A,FALSE,"입력SHT"}</definedName>
    <definedName name="wrn.ACCEL._.PERF." localSheetId="7" hidden="1">{#N/A,#N/A,FALSE,"입력SHT"}</definedName>
    <definedName name="wrn.ACCEL._.PERF." hidden="1">{#N/A,#N/A,FALSE,"입력SHT"}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8" hidden="1">{"BOP_TAB",#N/A,FALSE,"N";"MIDTERM_TAB",#N/A,FALSE,"O"}</definedName>
    <definedName name="wrn.BOP_MIDTERM." localSheetId="7" hidden="1">{"BOP_TAB",#N/A,FALSE,"N";"MIDTERM_TAB",#N/A,FALSE,"O"}</definedName>
    <definedName name="wrn.BOP_MIDTERM." hidden="1">{"BOP_TAB",#N/A,FALSE,"N";"MIDTERM_TAB",#N/A,FALSE,"O"}</definedName>
    <definedName name="wrn.ccr." localSheetId="8" hidden="1">{#N/A,#N/A,FALSE,"BODY"}</definedName>
    <definedName name="wrn.ccr." localSheetId="7" hidden="1">{#N/A,#N/A,FALSE,"BODY"}</definedName>
    <definedName name="wrn.ccr." localSheetId="0" hidden="1">{#N/A,#N/A,FALSE,"BODY"}</definedName>
    <definedName name="wrn.ccr." hidden="1">{#N/A,#N/A,FALSE,"BODY"}</definedName>
    <definedName name="wrn.Controlled._.Shipping._.Orion." localSheetId="8" hidden="1">{#N/A,#N/A,FALSE,"Repair";#N/A,#N/A,FALSE,"Audit Room";#N/A,#N/A,FALSE,"Simulator"}</definedName>
    <definedName name="wrn.Controlled._.Shipping._.Orion." localSheetId="7" hidden="1">{#N/A,#N/A,FALSE,"Repair";#N/A,#N/A,FALSE,"Audit Room";#N/A,#N/A,FALSE,"Simulator"}</definedName>
    <definedName name="wrn.Controlled._.Shipping._.Orion." hidden="1">{#N/A,#N/A,FALSE,"Repair";#N/A,#N/A,FALSE,"Audit Room";#N/A,#N/A,FALSE,"Simulator"}</definedName>
    <definedName name="wrn.DDD.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localSheetId="8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nancial._.Projections." localSheetId="7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HWITEM." localSheetId="8" hidden="1">{#N/A,#N/A,FALSE,"삼진정공";#N/A,#N/A,FALSE,"영신금속";#N/A,#N/A,FALSE,"태양금속";#N/A,#N/A,FALSE,"진합정공";#N/A,#N/A,FALSE,"코리아";#N/A,#N/A,FALSE,"풍강금속";#N/A,#N/A,FALSE,"선일기계"}</definedName>
    <definedName name="wrn.HWITEM." localSheetId="7" hidden="1">{#N/A,#N/A,FALSE,"삼진정공";#N/A,#N/A,FALSE,"영신금속";#N/A,#N/A,FALSE,"태양금속";#N/A,#N/A,FALSE,"진합정공";#N/A,#N/A,FALSE,"코리아";#N/A,#N/A,FALSE,"풍강금속";#N/A,#N/A,FALSE,"선일기계"}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localSheetId="8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" localSheetId="7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8" hidden="1">{"MONA",#N/A,FALSE,"S"}</definedName>
    <definedName name="wrn.MONA." localSheetId="7" hidden="1">{"MONA",#N/A,FALSE,"S"}</definedName>
    <definedName name="wrn.MONA." hidden="1">{"MONA",#N/A,FALSE,"S"}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8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7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HIN." localSheetId="8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SHIN." localSheetId="7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WEO." localSheetId="8" hidden="1">{"WEO",#N/A,FALSE,"T"}</definedName>
    <definedName name="wrn.WEO." localSheetId="7" hidden="1">{"WEO",#N/A,FALSE,"T"}</definedName>
    <definedName name="wrn.WEO." hidden="1">{"WEO",#N/A,FALSE,"T"}</definedName>
    <definedName name="wrn.고명석._.하반기._.업무보고." localSheetId="8" hidden="1">{#N/A,#N/A,FALSE,"검사-1";#N/A,#N/A,FALSE,"품질관리공정도";#N/A,#N/A,FALSE,"DR-1";#N/A,#N/A,FALSE,"DR-부적합";#N/A,#N/A,FALSE,"검사-부적합";#N/A,#N/A,FALSE,"검사기준서"}</definedName>
    <definedName name="wrn.고명석._.하반기._.업무보고." localSheetId="7" hidden="1">{#N/A,#N/A,FALSE,"검사-1";#N/A,#N/A,FALSE,"품질관리공정도";#N/A,#N/A,FALSE,"DR-1";#N/A,#N/A,FALSE,"DR-부적합";#N/A,#N/A,FALSE,"검사-부적합";#N/A,#N/A,FALSE,"검사기준서"}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localSheetId="8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남재연._.하반기._.업무보고." localSheetId="7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신규dep._.full._.set." localSheetId="8" hidden="1">{#N/A,#N/A,FALSE,"신규dep";#N/A,#N/A,FALSE,"신규dep-금형상각후";#N/A,#N/A,FALSE,"신규dep-연구비상각후";#N/A,#N/A,FALSE,"신규dep-기계,공구상각후"}</definedName>
    <definedName name="wrn.신규dep._.full._.set." localSheetId="7" hidden="1">{#N/A,#N/A,FALSE,"신규dep";#N/A,#N/A,FALSE,"신규dep-금형상각후";#N/A,#N/A,FALSE,"신규dep-연구비상각후";#N/A,#N/A,FALSE,"신규dep-기계,공구상각후"}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윤원훈._.하반기._.보고." localSheetId="8" hidden="1">{#N/A,#N/A,FALSE,"검사-1";#N/A,#N/A,FALSE,"품질관리공정도";#N/A,#N/A,FALSE,"DR-1";#N/A,#N/A,FALSE,"검사-부적합";#N/A,#N/A,FALSE,"DR-부적합";#N/A,#N/A,FALSE,"검사기준서"}</definedName>
    <definedName name="wrn.윤원훈._.하반기._.보고." localSheetId="7" hidden="1">{#N/A,#N/A,FALSE,"검사-1";#N/A,#N/A,FALSE,"품질관리공정도";#N/A,#N/A,FALSE,"DR-1";#N/A,#N/A,FALSE,"검사-부적합";#N/A,#N/A,FALSE,"DR-부적합";#N/A,#N/A,FALSE,"검사기준서"}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localSheetId="8" hidden="1">{#N/A,#N/A,TRUE,"이사님";#N/A,#N/A,TRUE,"이사님"}</definedName>
    <definedName name="wrn.이사님." localSheetId="7" hidden="1">{#N/A,#N/A,TRUE,"이사님";#N/A,#N/A,TRUE,"이사님"}</definedName>
    <definedName name="wrn.이사님." hidden="1">{#N/A,#N/A,TRUE,"이사님";#N/A,#N/A,TRUE,"이사님"}</definedName>
    <definedName name="wrn.자판정비._.월간회의자료.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8" hidden="1">{#N/A,#N/A,FALSE,"단축1";#N/A,#N/A,FALSE,"단축2";#N/A,#N/A,FALSE,"단축3";#N/A,#N/A,FALSE,"장축";#N/A,#N/A,FALSE,"4WD"}</definedName>
    <definedName name="wrn.전부인쇄." localSheetId="7" hidden="1">{#N/A,#N/A,FALSE,"단축1";#N/A,#N/A,FALSE,"단축2";#N/A,#N/A,FALSE,"단축3";#N/A,#N/A,FALSE,"장축";#N/A,#N/A,FALSE,"4WD"}</definedName>
    <definedName name="wrn.전부인쇄." localSheetId="0" hidden="1">{#N/A,#N/A,FALSE,"단축1";#N/A,#N/A,FALSE,"단축2";#N/A,#N/A,FALSE,"단축3";#N/A,#N/A,FALSE,"장축";#N/A,#N/A,FALSE,"4WD"}</definedName>
    <definedName name="wrn.전부인쇄." hidden="1">{#N/A,#N/A,FALSE,"단축1";#N/A,#N/A,FALSE,"단축2";#N/A,#N/A,FALSE,"단축3";#N/A,#N/A,FALSE,"장축";#N/A,#N/A,FALSE,"4WD"}</definedName>
    <definedName name="wrn.주간._.보고." localSheetId="8" hidden="1">{#N/A,#N/A,TRUE,"일정"}</definedName>
    <definedName name="wrn.주간._.보고." localSheetId="7" hidden="1">{#N/A,#N/A,TRUE,"일정"}</definedName>
    <definedName name="wrn.주간._.보고." localSheetId="0" hidden="1">{#N/A,#N/A,TRUE,"일정"}</definedName>
    <definedName name="wrn.주간._.보고." hidden="1">{#N/A,#N/A,TRUE,"일정"}</definedName>
    <definedName name="wrn.표면처리._.현황." localSheetId="8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표면처리._.현황." localSheetId="7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localSheetId="8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하반기2팀._.보고서." localSheetId="7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localSheetId="8" hidden="1">{#N/A,#N/A,FALSE,"검사-1";#N/A,#N/A,FALSE,"품질관리공정도";#N/A,#N/A,FALSE,"DR-1";#N/A,#N/A,FALSE,"DR-부적합";#N/A,#N/A,FALSE,"DR-제조공정";#N/A,#N/A,FALSE,"검사-부적합";#N/A,#N/A,FALSE,"검사기준서"}</definedName>
    <definedName name="wrn.허치환씨._.하반기._.자료." localSheetId="7" hidden="1">{#N/A,#N/A,FALSE,"검사-1";#N/A,#N/A,FALSE,"품질관리공정도";#N/A,#N/A,FALSE,"DR-1";#N/A,#N/A,FALSE,"DR-부적합";#N/A,#N/A,FALSE,"DR-제조공정";#N/A,#N/A,FALSE,"검사-부적합";#N/A,#N/A,FALSE,"검사기준서"}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WW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8" hidden="1">{#N/A,#N/A,TRUE,"일정"}</definedName>
    <definedName name="WWWW" localSheetId="7" hidden="1">{#N/A,#N/A,TRUE,"일정"}</definedName>
    <definedName name="WWWW" localSheetId="0" hidden="1">{#N/A,#N/A,TRUE,"일정"}</definedName>
    <definedName name="WWWW" hidden="1">{#N/A,#N/A,TRUE,"일정"}</definedName>
    <definedName name="WWWWW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d품확일정" localSheetId="8" hidden="1">{#N/A,#N/A,FALSE,"단축1";#N/A,#N/A,FALSE,"단축2";#N/A,#N/A,FALSE,"단축3";#N/A,#N/A,FALSE,"장축";#N/A,#N/A,FALSE,"4WD"}</definedName>
    <definedName name="xd품확일정" localSheetId="7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XXX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y" hidden="1">#REF!</definedName>
    <definedName name="ytanty" localSheetId="8" hidden="1">#REF!,#REF!,#REF!,#REF!</definedName>
    <definedName name="ytanty" localSheetId="7" hidden="1">#REF!,#REF!,#REF!,#REF!</definedName>
    <definedName name="ytanty" hidden="1">#REF!,#REF!,#REF!,#REF!</definedName>
    <definedName name="YTTTG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TTG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T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T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localSheetId="8" hidden="1">#REF!,#REF!</definedName>
    <definedName name="Z_1D408E72_59E9_4981_9A27_AF423D050CDD_.wvu.Rows" localSheetId="7" hidden="1">#REF!,#REF!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#REF!,#REF!</definedName>
    <definedName name="Z_3C6EDCCE_01F6_11D7_9BCA_0050BFE703E4_.wvu.Rows" hidden="1">#REF!,#REF!</definedName>
    <definedName name="Z_5167EBEB_44EA_47B0_97C1_BDFB74A1E9C1_.wvu.PrintArea" hidden="1">#REF!</definedName>
    <definedName name="Z_52A70739_45F6_4D94_BB2B_E6CE9DB3F670_.wvu.PrintArea" hidden="1">#REF!</definedName>
    <definedName name="Z_6BE6E481_8D64_4ED7_B69C_3F18E289D2FC_.wvu.Rows" hidden="1">#REF!,#REF!</definedName>
    <definedName name="Z_72C953E2_8BB8_4631_B1F9_6C047AA309F8_.wvu.Cols" hidden="1">#REF!</definedName>
    <definedName name="Z_72C953E2_8BB8_4631_B1F9_6C047AA309F8_.wvu.PrintTitles" hidden="1">#REF!,#REF!</definedName>
    <definedName name="Z_72C953E2_8BB8_4631_B1F9_6C047AA309F8_.wvu.Rows" hidden="1">#REF!,#REF!,#REF!,#REF!,#REF!,#REF!,#REF!,#REF!,#REF!,#REF!,#REF!,#REF!,#REF!,#REF!,#REF!,#REF!,#REF!,#REF!,#REF!,#REF!,#REF!,#REF!,#REF!,#REF!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9DC6DF17_189B_411C_BEA5_3D579610432B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localSheetId="8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7" hidden="1">#REF!,#REF!,#REF!,#REF!,#REF!,#REF!,#REF!,#REF!,#REF!,#REF!,#REF!,#REF!,#REF!,#REF!</definedName>
    <definedName name="Z_B01F82C8_E2BF_11D8_BD33_0000F8781956_.wvu.Cols" localSheetId="5" hidden="1">#REF!,#REF!,#REF!,#REF!,#REF!,#REF!,#REF!,#REF!,#REF!,#REF!,#REF!,#REF!,#REF!,#REF!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1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8" hidden="1">#REF!</definedName>
    <definedName name="Z_B01F82C8_E2BF_11D8_BD33_0000F8781956_.wvu.PrintTitles" localSheetId="4" hidden="1">#REF!</definedName>
    <definedName name="Z_B01F82C8_E2BF_11D8_BD33_0000F8781956_.wvu.PrintTitles" localSheetId="7" hidden="1">#REF!</definedName>
    <definedName name="Z_B01F82C8_E2BF_11D8_BD33_0000F8781956_.wvu.PrintTitles" localSheetId="5" hidden="1">#REF!</definedName>
    <definedName name="Z_B01F82C8_E2BF_11D8_BD33_0000F8781956_.wvu.PrintTitles" localSheetId="0" hidden="1">#REF!</definedName>
    <definedName name="Z_B01F82C8_E2BF_11D8_BD33_0000F8781956_.wvu.PrintTitles" localSheetId="2" hidden="1">#REF!</definedName>
    <definedName name="Z_B01F82C8_E2BF_11D8_BD33_0000F8781956_.wvu.PrintTitles" localSheetId="1" hidden="1">#REF!</definedName>
    <definedName name="Z_B01F82C8_E2BF_11D8_BD33_0000F8781956_.wvu.PrintTitles" hidden="1">#REF!</definedName>
    <definedName name="Z_B1C6911B_1389_4D1E_B480_46B2A5907C37_.wvu.FilterData" localSheetId="8" hidden="1">#REF!</definedName>
    <definedName name="Z_B1C6911B_1389_4D1E_B480_46B2A5907C37_.wvu.FilterData" localSheetId="7" hidden="1">#REF!</definedName>
    <definedName name="Z_B1C6911B_1389_4D1E_B480_46B2A5907C37_.wvu.FilterData" hidden="1">#REF!</definedName>
    <definedName name="Z_B1C6911B_1389_4D1E_B480_46B2A5907C37_.wvu.PrintArea" localSheetId="8" hidden="1">#REF!</definedName>
    <definedName name="Z_B1C6911B_1389_4D1E_B480_46B2A5907C37_.wvu.PrintArea" localSheetId="7" hidden="1">#REF!</definedName>
    <definedName name="Z_B1C6911B_1389_4D1E_B480_46B2A5907C37_.wvu.PrintArea" hidden="1">#REF!</definedName>
    <definedName name="Z_B1C6911B_1389_4D1E_B480_46B2A5907C37_.wvu.Rows" localSheetId="8" hidden="1">#REF!,#REF!</definedName>
    <definedName name="Z_B1C6911B_1389_4D1E_B480_46B2A5907C37_.wvu.Rows" localSheetId="7" hidden="1">#REF!,#REF!</definedName>
    <definedName name="Z_B1C6911B_1389_4D1E_B480_46B2A5907C37_.wvu.Rows" hidden="1">#REF!,#REF!</definedName>
    <definedName name="Z_BBC1F061_EFA5_11D6_819E_0050BFE70486_.wvu.FilterData" hidden="1">#REF!</definedName>
    <definedName name="Z_BBC1F061_EFA5_11D6_819E_0050BFE70486_.wvu.Rows" localSheetId="8" hidden="1">#REF!,#REF!</definedName>
    <definedName name="Z_BBC1F061_EFA5_11D6_819E_0050BFE70486_.wvu.Rows" localSheetId="7" hidden="1">#REF!,#REF!</definedName>
    <definedName name="Z_BBC1F061_EFA5_11D6_819E_0050BFE70486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А10" localSheetId="8">#REF!</definedName>
    <definedName name="А10" localSheetId="4">#REF!</definedName>
    <definedName name="А10" localSheetId="7">#REF!</definedName>
    <definedName name="А10" localSheetId="5">#REF!</definedName>
    <definedName name="А10" localSheetId="0">#REF!</definedName>
    <definedName name="А10" localSheetId="2">#REF!</definedName>
    <definedName name="А10" localSheetId="1">#REF!</definedName>
    <definedName name="А10">#REF!</definedName>
    <definedName name="А12" localSheetId="4">#REF!</definedName>
    <definedName name="А12" localSheetId="5">#REF!</definedName>
    <definedName name="А12" localSheetId="2">#REF!</definedName>
    <definedName name="А12" localSheetId="1">#REF!</definedName>
    <definedName name="А12">#REF!</definedName>
    <definedName name="А17" localSheetId="4">#REF!</definedName>
    <definedName name="А17" localSheetId="5">#REF!</definedName>
    <definedName name="А17" localSheetId="2">#REF!</definedName>
    <definedName name="А17" localSheetId="1">#REF!</definedName>
    <definedName name="А17">#REF!</definedName>
    <definedName name="А9" localSheetId="4">#REF!</definedName>
    <definedName name="А9" localSheetId="5">#REF!</definedName>
    <definedName name="А9" localSheetId="2">#REF!</definedName>
    <definedName name="А9" localSheetId="1">#REF!</definedName>
    <definedName name="А9">#REF!</definedName>
    <definedName name="аа" localSheetId="0" hidden="1">#REF!</definedName>
    <definedName name="аа" hidden="1">#REF!</definedName>
    <definedName name="аааа" localSheetId="4">#REF!</definedName>
    <definedName name="аааа" localSheetId="5">#REF!</definedName>
    <definedName name="аааа" localSheetId="2">#REF!</definedName>
    <definedName name="аааа" localSheetId="1">#REF!</definedName>
    <definedName name="аааа">#REF!</definedName>
    <definedName name="аааа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ааааааа" localSheetId="8">#REF!</definedName>
    <definedName name="аааааааааааа" localSheetId="4">#REF!</definedName>
    <definedName name="аааааааааааа" localSheetId="7">#REF!</definedName>
    <definedName name="аааааааааааа" localSheetId="5">#REF!</definedName>
    <definedName name="аааааааааааа" localSheetId="0">#REF!</definedName>
    <definedName name="аааааааааааа" localSheetId="2">#REF!</definedName>
    <definedName name="аааааааааааа" localSheetId="1">#REF!</definedName>
    <definedName name="аааааааааааа">#REF!</definedName>
    <definedName name="ааааааааааанррррпрпр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ааааааанррррпрпр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бду" localSheetId="8">#REF!</definedName>
    <definedName name="абду" localSheetId="4">#REF!</definedName>
    <definedName name="абду" localSheetId="7">#REF!</definedName>
    <definedName name="абду" localSheetId="5">#REF!</definedName>
    <definedName name="абду" localSheetId="0">#REF!</definedName>
    <definedName name="абду" localSheetId="2">#REF!</definedName>
    <definedName name="абду" localSheetId="1">#REF!</definedName>
    <definedName name="абду">#REF!</definedName>
    <definedName name="ав" localSheetId="8">#REF!</definedName>
    <definedName name="ав" localSheetId="4">#REF!</definedName>
    <definedName name="ав" localSheetId="7">#REF!</definedName>
    <definedName name="ав" localSheetId="5">#REF!</definedName>
    <definedName name="ав" localSheetId="0">#REF!</definedName>
    <definedName name="ав" localSheetId="2">#REF!</definedName>
    <definedName name="ав" localSheetId="1">#REF!</definedName>
    <definedName name="ав">#REF!</definedName>
    <definedName name="авлб" localSheetId="8">#REF!</definedName>
    <definedName name="авлб" localSheetId="4">#REF!</definedName>
    <definedName name="авлб" localSheetId="7">#REF!</definedName>
    <definedName name="авлб" localSheetId="5">#REF!</definedName>
    <definedName name="авлб" localSheetId="0">#REF!</definedName>
    <definedName name="авлб" localSheetId="2">#REF!</definedName>
    <definedName name="авлб" localSheetId="1">#REF!</definedName>
    <definedName name="авлб">#REF!</definedName>
    <definedName name="авпавпрариаптиап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авпрариаптиап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авпрариапти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впвапивпивив" hidden="1">#REF!</definedName>
    <definedName name="авыа" hidden="1">#REF!</definedName>
    <definedName name="адр">"$A$3"</definedName>
    <definedName name="АЖ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Ж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Ж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иавиаитапиаи" hidden="1">#REF!</definedName>
    <definedName name="аипваивипав" hidden="1">#REF!</definedName>
    <definedName name="аираптопрьтп" hidden="1">#REF!</definedName>
    <definedName name="АК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бар" localSheetId="8">#REF!</definedName>
    <definedName name="Акбар" localSheetId="4">#REF!</definedName>
    <definedName name="Акбар" localSheetId="7">#REF!</definedName>
    <definedName name="Акбар" localSheetId="5">#REF!</definedName>
    <definedName name="Акбар" localSheetId="0">#REF!</definedName>
    <definedName name="Акбар" localSheetId="2">#REF!</definedName>
    <definedName name="Акбар" localSheetId="1">#REF!</definedName>
    <definedName name="Акбар">#REF!</definedName>
    <definedName name="акциз" localSheetId="8">#REF!</definedName>
    <definedName name="акциз" localSheetId="4">#REF!</definedName>
    <definedName name="акциз" localSheetId="7">#REF!</definedName>
    <definedName name="акциз" localSheetId="5">#REF!</definedName>
    <definedName name="акциз" localSheetId="0">#REF!</definedName>
    <definedName name="акциз" localSheetId="2">#REF!</definedName>
    <definedName name="акциз" localSheetId="1">#REF!</definedName>
    <definedName name="акциз">#REF!</definedName>
    <definedName name="ақвақвавпмвапмиаи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вақвавпмвапмиаи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вақвавпмвапми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пвпвапариапиап" hidden="1">#REF!</definedName>
    <definedName name="Албина" localSheetId="8">#REF!</definedName>
    <definedName name="Албина" localSheetId="4">#REF!</definedName>
    <definedName name="Албина" localSheetId="7">#REF!</definedName>
    <definedName name="Албина" localSheetId="5">#REF!</definedName>
    <definedName name="Албина" localSheetId="0">#REF!</definedName>
    <definedName name="Албина" localSheetId="2">#REF!</definedName>
    <definedName name="Албина" localSheetId="1">#REF!</definedName>
    <definedName name="Албина">#REF!</definedName>
    <definedName name="амвпмвпа" localSheetId="8" hidden="1">#REF!</definedName>
    <definedName name="амвпмвпа" localSheetId="7" hidden="1">#REF!</definedName>
    <definedName name="амвпмвпа" hidden="1">#REF!</definedName>
    <definedName name="Анд" localSheetId="4">#REF!</definedName>
    <definedName name="Анд" localSheetId="5">#REF!</definedName>
    <definedName name="Анд" localSheetId="2">#REF!</definedName>
    <definedName name="Анд" localSheetId="1">#REF!</definedName>
    <definedName name="Анд">#REF!</definedName>
    <definedName name="Андижон" localSheetId="4">#REF!</definedName>
    <definedName name="Андижон" localSheetId="5">#REF!</definedName>
    <definedName name="Андижон" localSheetId="2">#REF!</definedName>
    <definedName name="Андижон" localSheetId="1">#REF!</definedName>
    <definedName name="Андижон">#REF!</definedName>
    <definedName name="АП" localSheetId="4">#REF!</definedName>
    <definedName name="АП" localSheetId="5">#REF!</definedName>
    <definedName name="АП" localSheetId="2">#REF!</definedName>
    <definedName name="АП" localSheetId="1">#REF!</definedName>
    <definedName name="АП">#REF!</definedName>
    <definedName name="апа" localSheetId="4">#REF!</definedName>
    <definedName name="апа" localSheetId="5">#REF!</definedName>
    <definedName name="апа" localSheetId="2">#REF!</definedName>
    <definedName name="апа" localSheetId="1">#REF!</definedName>
    <definedName name="апа">#REF!</definedName>
    <definedName name="апапап" hidden="1">#REF!</definedName>
    <definedName name="апвапвапавипаи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апвапавипаи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апвапавип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" localSheetId="8">#REF!</definedName>
    <definedName name="апр" localSheetId="4">#REF!</definedName>
    <definedName name="апр" localSheetId="7">#REF!</definedName>
    <definedName name="апр" localSheetId="5">#REF!</definedName>
    <definedName name="апр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" localSheetId="2">#REF!</definedName>
    <definedName name="апр" localSheetId="1">#REF!</definedName>
    <definedName name="апр">#REF!</definedName>
    <definedName name="апр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враорннеогнлгшль" localSheetId="8" hidden="1">{#N/A,#N/A,TRUE,"일정"}</definedName>
    <definedName name="аправраорннеогнлгшль" localSheetId="7" hidden="1">{#N/A,#N/A,TRUE,"일정"}</definedName>
    <definedName name="аправраорннеогнлгшль" hidden="1">{#N/A,#N/A,TRUE,"일정"}</definedName>
    <definedName name="апрапр" hidden="1">#REF!</definedName>
    <definedName name="АПРАРАОРЕОННОНГО" hidden="1">#REF!</definedName>
    <definedName name="апроолнро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оолнро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оолнро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п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р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р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рварартаптаптап" hidden="1">#REF!</definedName>
    <definedName name="АТ222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22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22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багк" hidden="1">#REF!</definedName>
    <definedName name="бажарилган" localSheetId="8">#REF!</definedName>
    <definedName name="бажарилган" localSheetId="4">#REF!</definedName>
    <definedName name="бажарилган" localSheetId="7">#REF!</definedName>
    <definedName name="бажарилган" localSheetId="5">#REF!</definedName>
    <definedName name="бажарилган" localSheetId="0">#REF!</definedName>
    <definedName name="бажарилган" localSheetId="2">#REF!</definedName>
    <definedName name="бажарилган" localSheetId="1">#REF!</definedName>
    <definedName name="бажарилган">#REF!</definedName>
    <definedName name="банк" localSheetId="8" hidden="1">#REF!</definedName>
    <definedName name="банк" localSheetId="7" hidden="1">#REF!</definedName>
    <definedName name="банк" hidden="1">#REF!</definedName>
    <definedName name="банклар" hidden="1">#REF!</definedName>
    <definedName name="бб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б" localSheetId="8">#REF!</definedName>
    <definedName name="ббб" localSheetId="4">#REF!</definedName>
    <definedName name="ббб" localSheetId="7">#REF!</definedName>
    <definedName name="ббб" localSheetId="5">#REF!</definedName>
    <definedName name="ббб" localSheetId="0">#REF!</definedName>
    <definedName name="ббб" localSheetId="2">#REF!</definedName>
    <definedName name="ббб" localSheetId="1">#REF!</definedName>
    <definedName name="ббб">#REF!</definedName>
    <definedName name="Биржа2" localSheetId="8" hidden="1">#REF!</definedName>
    <definedName name="Биржа2" localSheetId="7" hidden="1">#REF!</definedName>
    <definedName name="Биржа2" hidden="1">#REF!</definedName>
    <definedName name="БОГОТТУМАН" localSheetId="8">#REF!</definedName>
    <definedName name="БОГОТТУМАН" localSheetId="4">#REF!</definedName>
    <definedName name="БОГОТТУМАН" localSheetId="7">#REF!</definedName>
    <definedName name="БОГОТТУМАН" localSheetId="5">#REF!</definedName>
    <definedName name="БОГОТТУМАН" localSheetId="0">#REF!</definedName>
    <definedName name="БОГОТТУМАН" localSheetId="2">#REF!</definedName>
    <definedName name="БОГОТТУМАН" localSheetId="1">#REF!</definedName>
    <definedName name="БОГОТТУМАН">#REF!</definedName>
    <definedName name="Бурят" localSheetId="4">#REF!</definedName>
    <definedName name="Бурят" localSheetId="5">#REF!</definedName>
    <definedName name="Бурят" localSheetId="2">#REF!</definedName>
    <definedName name="Бурят" localSheetId="1">#REF!</definedName>
    <definedName name="Бурят">#REF!</definedName>
    <definedName name="Буха" localSheetId="4">#REF!</definedName>
    <definedName name="Буха" localSheetId="5">#REF!</definedName>
    <definedName name="Буха" localSheetId="2">#REF!</definedName>
    <definedName name="Буха" localSheetId="1">#REF!</definedName>
    <definedName name="Буха">#REF!</definedName>
    <definedName name="Бухоро" localSheetId="4">#REF!</definedName>
    <definedName name="Бухоро" localSheetId="5">#REF!</definedName>
    <definedName name="Бухоро" localSheetId="2">#REF!</definedName>
    <definedName name="Бухоро" localSheetId="1">#REF!</definedName>
    <definedName name="Бухоро">#REF!</definedName>
    <definedName name="В5" localSheetId="4">#REF!</definedName>
    <definedName name="В5" localSheetId="5">#REF!</definedName>
    <definedName name="В5" localSheetId="2">#REF!</definedName>
    <definedName name="В5" localSheetId="1">#REF!</definedName>
    <definedName name="В5">#REF!</definedName>
    <definedName name="ва" localSheetId="4">#REF!</definedName>
    <definedName name="ва" localSheetId="5">#REF!</definedName>
    <definedName name="ва" localSheetId="2">#REF!</definedName>
    <definedName name="ва" localSheetId="1">#REF!</definedName>
    <definedName name="ва">#REF!</definedName>
    <definedName name="ваа" localSheetId="8" hidden="1">{#N/A,#N/A,FALSE,"BODY"}</definedName>
    <definedName name="ваа" localSheetId="7" hidden="1">{#N/A,#N/A,FALSE,"BODY"}</definedName>
    <definedName name="ваа" hidden="1">{#N/A,#N/A,FALSE,"BODY"}</definedName>
    <definedName name="вав" localSheetId="8" hidden="1">{"'Monthly 1997'!$A$3:$S$89"}</definedName>
    <definedName name="вав" localSheetId="7" hidden="1">{"'Monthly 1997'!$A$3:$S$89"}</definedName>
    <definedName name="вав" hidden="1">{"'Monthly 1997'!$A$3:$S$89"}</definedName>
    <definedName name="вава" localSheetId="0" hidden="1">#REF!</definedName>
    <definedName name="вава" hidden="1">#REF!</definedName>
    <definedName name="ваваапмвмиапиа" hidden="1">#REF!</definedName>
    <definedName name="вававымвмавимап" hidden="1">#REF!</definedName>
    <definedName name="вавв" localSheetId="4">#REF!</definedName>
    <definedName name="вавв" localSheetId="5">#REF!</definedName>
    <definedName name="вавв" localSheetId="2">#REF!</definedName>
    <definedName name="вавв" localSheetId="1">#REF!</definedName>
    <definedName name="вавв">#REF!</definedName>
    <definedName name="вавқамвпмвампв" hidden="1">#REF!</definedName>
    <definedName name="вавқпвпавпавпиаипаи" hidden="1">#REF!</definedName>
    <definedName name="вавпмвпавпиапапип" hidden="1">#REF!</definedName>
    <definedName name="вампвамивмва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мпвамивмва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мпвамив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пмвапапапап" hidden="1">#REF!</definedName>
    <definedName name="вапрапоап" hidden="1">#REF!</definedName>
    <definedName name="вараераеопно" hidden="1">#REF!</definedName>
    <definedName name="варварврар" hidden="1">#REF!</definedName>
    <definedName name="варпаара" localSheetId="4">#REF!</definedName>
    <definedName name="варпаара" localSheetId="5">#REF!</definedName>
    <definedName name="варпаара" localSheetId="2">#REF!</definedName>
    <definedName name="варпаара" localSheetId="1">#REF!</definedName>
    <definedName name="варпаара">#REF!</definedName>
    <definedName name="вафафывафыв" hidden="1">#REF!</definedName>
    <definedName name="ваываапвпвапв" hidden="1">#REF!</definedName>
    <definedName name="ваывавапмвпиа" hidden="1">#REF!</definedName>
    <definedName name="ваывмвмвапмвпмва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ывмвмвапмвпмва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ывмвмвапмвп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ввв" localSheetId="8">#REF!</definedName>
    <definedName name="вввв" localSheetId="4">#REF!</definedName>
    <definedName name="вввв" localSheetId="7">#REF!</definedName>
    <definedName name="вввв" localSheetId="5">#REF!</definedName>
    <definedName name="вввв" localSheetId="0">#REF!</definedName>
    <definedName name="вввв" localSheetId="2">#REF!</definedName>
    <definedName name="вввв" localSheetId="1">#REF!</definedName>
    <definedName name="вввв">#REF!</definedName>
    <definedName name="ввфф" localSheetId="8">#REF!</definedName>
    <definedName name="ввфф" localSheetId="4">#REF!</definedName>
    <definedName name="ввфф" localSheetId="7">#REF!</definedName>
    <definedName name="ввфф" localSheetId="5">#REF!</definedName>
    <definedName name="ввфф" localSheetId="0">#REF!</definedName>
    <definedName name="ввфф" localSheetId="2">#REF!</definedName>
    <definedName name="ввфф" localSheetId="1">#REF!</definedName>
    <definedName name="ввфф">#REF!</definedName>
    <definedName name="вқавуаааууа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вуаааууа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вуаааууа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қақвамвқмвамав" hidden="1">#REF!</definedName>
    <definedName name="вқақвақвақа" hidden="1">#REF!</definedName>
    <definedName name="вқақвақвақва" hidden="1">#REF!</definedName>
    <definedName name="вқақвақвақвақв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қв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қ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пва" hidden="1">#REF!</definedName>
    <definedName name="вқақвамвқпвапкерпке" hidden="1">#REF!</definedName>
    <definedName name="вқақвамвмвамвамамав" hidden="1">#REF!</definedName>
    <definedName name="вмақвамқвақақув" hidden="1">#REF!</definedName>
    <definedName name="вмапвқпмвапима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апвқпмвапима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апвқпмвапим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вамваввамв" hidden="1">#REF!</definedName>
    <definedName name="вова" localSheetId="8">#REF!</definedName>
    <definedName name="вова" localSheetId="4">#REF!</definedName>
    <definedName name="вова" localSheetId="7">#REF!</definedName>
    <definedName name="вова" localSheetId="5">#REF!</definedName>
    <definedName name="вова" localSheetId="0">#REF!</definedName>
    <definedName name="вова" localSheetId="2">#REF!</definedName>
    <definedName name="вова" localSheetId="1">#REF!</definedName>
    <definedName name="вова">#REF!</definedName>
    <definedName name="всыамвыамвмвмв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сыамвыамвмвмв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сыамвыамвмвмв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фвф" localSheetId="8">#REF!</definedName>
    <definedName name="вфвф" localSheetId="4">#REF!</definedName>
    <definedName name="вфвф" localSheetId="7">#REF!</definedName>
    <definedName name="вфвф" localSheetId="5">#REF!</definedName>
    <definedName name="вфвф" localSheetId="0">#REF!</definedName>
    <definedName name="вфвф" localSheetId="2">#REF!</definedName>
    <definedName name="вфвф" localSheetId="1">#REF!</definedName>
    <definedName name="вфвф">#REF!</definedName>
    <definedName name="выбыло">0</definedName>
    <definedName name="выпвпваып" localSheetId="8" hidden="1">#REF!</definedName>
    <definedName name="выпвпваып" localSheetId="7" hidden="1">#REF!</definedName>
    <definedName name="выпвпваып" hidden="1">#REF!</definedName>
    <definedName name="выф" localSheetId="8">#REF!</definedName>
    <definedName name="выф" localSheetId="4">#REF!</definedName>
    <definedName name="выф" localSheetId="7">#REF!</definedName>
    <definedName name="выф" localSheetId="5">#REF!</definedName>
    <definedName name="выф" localSheetId="0" hidden="1">#REF!</definedName>
    <definedName name="выф" localSheetId="2">#REF!</definedName>
    <definedName name="выф" localSheetId="1">#REF!</definedName>
    <definedName name="выф">#REF!</definedName>
    <definedName name="ггг" localSheetId="4">#REF!</definedName>
    <definedName name="ггг" localSheetId="5">#REF!</definedName>
    <definedName name="ггг" localSheetId="2">#REF!</definedName>
    <definedName name="ггг" localSheetId="1">#REF!</definedName>
    <definedName name="ггг">#REF!</definedName>
    <definedName name="ггггг" localSheetId="4">#REF!</definedName>
    <definedName name="ггггг" localSheetId="5">#REF!</definedName>
    <definedName name="ггггг" localSheetId="2">#REF!</definedName>
    <definedName name="ггггг" localSheetId="1">#REF!</definedName>
    <definedName name="ггггг">#REF!</definedName>
    <definedName name="Голышев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род" localSheetId="8">#REF!</definedName>
    <definedName name="город" localSheetId="4">#REF!</definedName>
    <definedName name="город" localSheetId="7">#REF!</definedName>
    <definedName name="город" localSheetId="5">#REF!</definedName>
    <definedName name="город" localSheetId="0">#REF!</definedName>
    <definedName name="город" localSheetId="2">#REF!</definedName>
    <definedName name="город" localSheetId="1">#REF!</definedName>
    <definedName name="город">#REF!</definedName>
    <definedName name="ГУРЛАНТУМАН" localSheetId="8">#REF!</definedName>
    <definedName name="ГУРЛАНТУМАН" localSheetId="4">#REF!</definedName>
    <definedName name="ГУРЛАНТУМАН" localSheetId="7">#REF!</definedName>
    <definedName name="ГУРЛАНТУМАН" localSheetId="5">#REF!</definedName>
    <definedName name="ГУРЛАНТУМАН" localSheetId="0">#REF!</definedName>
    <definedName name="ГУРЛАНТУМАН" localSheetId="2">#REF!</definedName>
    <definedName name="ГУРЛАНТУМАН" localSheetId="1">#REF!</definedName>
    <definedName name="ГУРЛАНТУМАН">#REF!</definedName>
    <definedName name="ҒфқвафҒ" localSheetId="8" hidden="1">#REF!</definedName>
    <definedName name="ҒфқвафҒ" localSheetId="7" hidden="1">#REF!</definedName>
    <definedName name="ҒфқвафҒ" hidden="1">#REF!</definedName>
    <definedName name="д" localSheetId="4">#REF!</definedName>
    <definedName name="д" localSheetId="5">#REF!</definedName>
    <definedName name="д" localSheetId="2">#REF!</definedName>
    <definedName name="д" localSheetId="1">#REF!</definedName>
    <definedName name="д">#REF!</definedName>
    <definedName name="Дата" localSheetId="4">#REF!</definedName>
    <definedName name="Дата" localSheetId="5">#REF!</definedName>
    <definedName name="Дата" localSheetId="2">#REF!</definedName>
    <definedName name="Дата" localSheetId="1">#REF!</definedName>
    <definedName name="Дата">#REF!</definedName>
    <definedName name="дд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д" localSheetId="8" hidden="1">#REF!,#REF!,#REF!,#REF!</definedName>
    <definedName name="ддддд" localSheetId="7" hidden="1">#REF!,#REF!,#REF!,#REF!</definedName>
    <definedName name="ддддд" localSheetId="0" hidden="1">#REF!,#REF!,#REF!,#REF!</definedName>
    <definedName name="ддддд" hidden="1">#REF!,#REF!,#REF!,#REF!</definedName>
    <definedName name="дехконобод" localSheetId="8" hidden="1">{#N/A,#N/A,FALSE,"BODY"}</definedName>
    <definedName name="дехконобод" localSheetId="7" hidden="1">{#N/A,#N/A,FALSE,"BODY"}</definedName>
    <definedName name="дехконобод" hidden="1">{#N/A,#N/A,FALSE,"BODY"}</definedName>
    <definedName name="Джизак" hidden="1">#REF!</definedName>
    <definedName name="джл" localSheetId="8">#REF!</definedName>
    <definedName name="джл" localSheetId="4">#REF!</definedName>
    <definedName name="джл" localSheetId="7">#REF!</definedName>
    <definedName name="джл" localSheetId="5">#REF!</definedName>
    <definedName name="джл" localSheetId="0">#REF!</definedName>
    <definedName name="джл" localSheetId="2">#REF!</definedName>
    <definedName name="джл" localSheetId="1">#REF!</definedName>
    <definedName name="джл">#REF!</definedName>
    <definedName name="дзку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ректору" localSheetId="8" hidden="1">{#N/A,#N/A,FALSE,"Aging Summary";#N/A,#N/A,FALSE,"Ratio Analysis";#N/A,#N/A,FALSE,"Test 120 Day Accts";#N/A,#N/A,FALSE,"Tickmarks"}</definedName>
    <definedName name="директору" localSheetId="7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8">#REF!</definedName>
    <definedName name="дИРЕКЦИЯ_ПО_СТР_ВУ_РЕГ.ВОДОПРОВОДОВ" localSheetId="4">#REF!</definedName>
    <definedName name="дИРЕКЦИЯ_ПО_СТР_ВУ_РЕГ.ВОДОПРОВОДОВ" localSheetId="7">#REF!</definedName>
    <definedName name="дИРЕКЦИЯ_ПО_СТР_ВУ_РЕГ.ВОДОПРОВОДОВ" localSheetId="5">#REF!</definedName>
    <definedName name="дИРЕКЦИЯ_ПО_СТР_ВУ_РЕГ.ВОДОПРОВОДОВ" localSheetId="0">#REF!</definedName>
    <definedName name="дИРЕКЦИЯ_ПО_СТР_ВУ_РЕГ.ВОДОПРОВОДОВ" localSheetId="2">#REF!</definedName>
    <definedName name="дИРЕКЦИЯ_ПО_СТР_ВУ_РЕГ.ВОДОПРОВОДОВ" localSheetId="1">#REF!</definedName>
    <definedName name="дИРЕКЦИЯ_ПО_СТР_ВУ_РЕГ.ВОДОПРОВОДОВ">#REF!</definedName>
    <definedName name="длдпржпрдоьж" localSheetId="8">#REF!</definedName>
    <definedName name="длдпржпрдоьж" localSheetId="4">#REF!</definedName>
    <definedName name="длдпржпрдоьж" localSheetId="7">#REF!</definedName>
    <definedName name="длдпржпрдоьж" localSheetId="5">#REF!</definedName>
    <definedName name="длдпржпрдоьж" localSheetId="0">#REF!</definedName>
    <definedName name="длдпржпрдоьж" localSheetId="2">#REF!</definedName>
    <definedName name="длдпржпрдоьж" localSheetId="1">#REF!</definedName>
    <definedName name="длдпржпрдоьж">#REF!</definedName>
    <definedName name="дохо" localSheetId="8" hidden="1">#REF!</definedName>
    <definedName name="дохо" localSheetId="7" hidden="1">#REF!</definedName>
    <definedName name="дохо" hidden="1">#REF!</definedName>
    <definedName name="ее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 localSheetId="8">#REF!</definedName>
    <definedName name="еее" localSheetId="4">#REF!</definedName>
    <definedName name="еее" localSheetId="7">#REF!</definedName>
    <definedName name="еее" localSheetId="5">#REF!</definedName>
    <definedName name="еее" localSheetId="0">#REF!</definedName>
    <definedName name="еее" localSheetId="2">#REF!</definedName>
    <definedName name="еее" localSheetId="1">#REF!</definedName>
    <definedName name="еее">#REF!</definedName>
    <definedName name="еккекее" localSheetId="8" hidden="1">#REF!</definedName>
    <definedName name="еккекее" localSheetId="7" hidden="1">#REF!</definedName>
    <definedName name="еккекее" hidden="1">#REF!</definedName>
    <definedName name="екркек" localSheetId="8" hidden="1">{#N/A,#N/A,TRUE,"일정"}</definedName>
    <definedName name="екркек" localSheetId="7" hidden="1">{#N/A,#N/A,TRUE,"일정"}</definedName>
    <definedName name="екркек" hidden="1">{#N/A,#N/A,TRUE,"일정"}</definedName>
    <definedName name="енр" hidden="1">#REF!</definedName>
    <definedName name="енрере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рере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ре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кк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к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р" localSheetId="8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" localSheetId="7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к" localSheetId="8" hidden="1">{#N/A,#N/A,TRUE,"일정"}</definedName>
    <definedName name="ерекрк" localSheetId="7" hidden="1">{#N/A,#N/A,TRUE,"일정"}</definedName>
    <definedName name="ерекрк" hidden="1">{#N/A,#N/A,TRUE,"일정"}</definedName>
    <definedName name="еренренр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енр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ен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не" localSheetId="8" hidden="1">{#N/A,#N/A,TRUE,"일정"}</definedName>
    <definedName name="еренрне" localSheetId="7" hidden="1">{#N/A,#N/A,TRUE,"일정"}</definedName>
    <definedName name="еренрне" hidden="1">{#N/A,#N/A,TRUE,"일정"}</definedName>
    <definedName name="ереререе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е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ек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ек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е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неренр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р" hidden="1">#REF!</definedName>
    <definedName name="ернренре" localSheetId="8" hidden="1">{#N/A,#N/A,TRUE,"일정"}</definedName>
    <definedName name="ернренре" localSheetId="7" hidden="1">{#N/A,#N/A,TRUE,"일정"}</definedName>
    <definedName name="ернренре" hidden="1">{#N/A,#N/A,TRUE,"일정"}</definedName>
    <definedName name="жаб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б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б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лаб" localSheetId="8">#REF!</definedName>
    <definedName name="жалаб" localSheetId="4">#REF!</definedName>
    <definedName name="жалаб" localSheetId="7">#REF!</definedName>
    <definedName name="жалаб" localSheetId="5">#REF!</definedName>
    <definedName name="жалаб" localSheetId="0">#REF!</definedName>
    <definedName name="жалаб" localSheetId="2">#REF!</definedName>
    <definedName name="жалаб" localSheetId="1">#REF!</definedName>
    <definedName name="жалаб">#REF!</definedName>
    <definedName name="Жами" localSheetId="8">#REF!</definedName>
    <definedName name="Жами" localSheetId="4">#REF!</definedName>
    <definedName name="Жами" localSheetId="7">#REF!</definedName>
    <definedName name="Жами" localSheetId="5">#REF!</definedName>
    <definedName name="Жами" localSheetId="0">#REF!</definedName>
    <definedName name="Жами" localSheetId="2">#REF!</definedName>
    <definedName name="Жами" localSheetId="1">#REF!</definedName>
    <definedName name="Жами">#REF!</definedName>
    <definedName name="жжжжжжж" localSheetId="8" hidden="1">#REF!</definedName>
    <definedName name="жжжжжжж" localSheetId="7" hidden="1">#REF!</definedName>
    <definedName name="жжжжжжж" localSheetId="0" hidden="1">#REF!</definedName>
    <definedName name="жжжжжжж" hidden="1">#REF!</definedName>
    <definedName name="Жиззах" localSheetId="4">#REF!</definedName>
    <definedName name="Жиззах" localSheetId="5">#REF!</definedName>
    <definedName name="Жиззах" localSheetId="2">#REF!</definedName>
    <definedName name="Жиззах" localSheetId="1">#REF!</definedName>
    <definedName name="Жиззах">#REF!</definedName>
    <definedName name="жиззсвод" localSheetId="4">#REF!</definedName>
    <definedName name="жиззсвод" localSheetId="5">#REF!</definedName>
    <definedName name="жиззсвод" localSheetId="2">#REF!</definedName>
    <definedName name="жиззсвод" localSheetId="1">#REF!</definedName>
    <definedName name="жиззсвод">#REF!</definedName>
    <definedName name="жура" localSheetId="4">#REF!</definedName>
    <definedName name="жура" localSheetId="5">#REF!</definedName>
    <definedName name="жура" localSheetId="2">#REF!</definedName>
    <definedName name="жура" localSheetId="1">#REF!</definedName>
    <definedName name="жура">#REF!</definedName>
    <definedName name="_xlnm.Print_Titles" localSheetId="4">'кечагидан фарқи'!$A:$B,'кечагидан фарқи'!$6:$11</definedName>
    <definedName name="_xlnm.Print_Titles" localSheetId="6">'Қишлоқ хўжалиги'!$A:$B</definedName>
    <definedName name="_xlnm.Print_Titles" localSheetId="5">'Қишлоқ хўжалиги0'!$A:$B,'Қишлоқ хўжалиги0'!$3:$5</definedName>
    <definedName name="_xlnm.Print_Titles" localSheetId="0">#REF!</definedName>
    <definedName name="_xlnm.Print_Titles" localSheetId="2">СВОД!$A:$B,СВОД!$7:$12</definedName>
    <definedName name="_xlnm.Print_Titles" localSheetId="1">'свод жами '!$A:$B,'свод жами '!$6:$11</definedName>
    <definedName name="_xlnm.Print_Titles">#REF!</definedName>
    <definedName name="Запрос1" localSheetId="4">#REF!</definedName>
    <definedName name="Запрос1" localSheetId="5">#REF!</definedName>
    <definedName name="Запрос1" localSheetId="2">#REF!</definedName>
    <definedName name="Запрос1" localSheetId="1">#REF!</definedName>
    <definedName name="Запрос1">#REF!</definedName>
    <definedName name="Зарплата_1" localSheetId="4">#REF!</definedName>
    <definedName name="Зарплата_1" localSheetId="5">#REF!</definedName>
    <definedName name="Зарплата_1" localSheetId="2">#REF!</definedName>
    <definedName name="Зарплата_1" localSheetId="1">#REF!</definedName>
    <definedName name="Зарплата_1">#REF!</definedName>
    <definedName name="Зарплата_2" localSheetId="4">#REF!</definedName>
    <definedName name="Зарплата_2" localSheetId="5">#REF!</definedName>
    <definedName name="Зарплата_2" localSheetId="2">#REF!</definedName>
    <definedName name="Зарплата_2" localSheetId="1">#REF!</definedName>
    <definedName name="Зарплата_2">#REF!</definedName>
    <definedName name="земельный" hidden="1">#REF!</definedName>
    <definedName name="избос" localSheetId="4">#REF!</definedName>
    <definedName name="избос" localSheetId="5">#REF!</definedName>
    <definedName name="избос" localSheetId="2">#REF!</definedName>
    <definedName name="избос" localSheetId="1">#REF!</definedName>
    <definedName name="избос">#REF!</definedName>
    <definedName name="ИЗН">460</definedName>
    <definedName name="износом">43508</definedName>
    <definedName name="ии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нвестиция" localSheetId="8">#REF!</definedName>
    <definedName name="инвестиция" localSheetId="4">#REF!</definedName>
    <definedName name="инвестиция" localSheetId="7">#REF!</definedName>
    <definedName name="инвестиция" localSheetId="5">#REF!</definedName>
    <definedName name="инвестиция" localSheetId="0">#REF!</definedName>
    <definedName name="инвестиция" localSheetId="2">#REF!</definedName>
    <definedName name="инвестиция" localSheetId="1">#REF!</definedName>
    <definedName name="инвестиция">#REF!</definedName>
    <definedName name="ипотека" localSheetId="8" hidden="1">#REF!,#REF!,#REF!,#REF!</definedName>
    <definedName name="ипотека" localSheetId="7" hidden="1">#REF!,#REF!,#REF!,#REF!</definedName>
    <definedName name="ипотека" hidden="1">#REF!,#REF!,#REF!,#REF!</definedName>
    <definedName name="ипрол" hidden="1">#REF!</definedName>
    <definedName name="ирдтрш" localSheetId="8" hidden="1">{"'Monthly 1997'!$A$3:$S$89"}</definedName>
    <definedName name="ирдтрш" localSheetId="7" hidden="1">{"'Monthly 1997'!$A$3:$S$89"}</definedName>
    <definedName name="ирдтрш" hidden="1">{"'Monthly 1997'!$A$3:$S$89"}</definedName>
    <definedName name="Иссиқхона" hidden="1">#REF!</definedName>
    <definedName name="ИУЕ" hidden="1">#REF!</definedName>
    <definedName name="ишишилртшлрт" hidden="1">#REF!</definedName>
    <definedName name="ЙЙЙЙ" localSheetId="0" hidden="1">#REF!</definedName>
    <definedName name="ЙЙЙЙ" hidden="1">#REF!</definedName>
    <definedName name="йййййй" hidden="1">#REF!</definedName>
    <definedName name="к" localSheetId="4">#REF!</definedName>
    <definedName name="к" localSheetId="5">#REF!</definedName>
    <definedName name="к" localSheetId="2">#REF!</definedName>
    <definedName name="к" localSheetId="1">#REF!</definedName>
    <definedName name="к">#REF!</definedName>
    <definedName name="Кар" localSheetId="4">#REF!</definedName>
    <definedName name="Кар" localSheetId="5">#REF!</definedName>
    <definedName name="Кар" localSheetId="2">#REF!</definedName>
    <definedName name="Кар" localSheetId="1">#REF!</definedName>
    <definedName name="Кар">#REF!</definedName>
    <definedName name="Карбамид" localSheetId="8" hidden="1">{"'Monthly 1997'!$A$3:$S$89"}</definedName>
    <definedName name="Карбамид" localSheetId="7" hidden="1">{"'Monthly 1997'!$A$3:$S$89"}</definedName>
    <definedName name="Карбамид" hidden="1">{"'Monthly 1997'!$A$3:$S$89"}</definedName>
    <definedName name="карз" localSheetId="4">#REF!</definedName>
    <definedName name="карз" localSheetId="5">#REF!</definedName>
    <definedName name="карз" localSheetId="2">#REF!</definedName>
    <definedName name="карз" localSheetId="1">#REF!</definedName>
    <definedName name="карз">#REF!</definedName>
    <definedName name="кашка" localSheetId="4">#REF!</definedName>
    <definedName name="кашка" localSheetId="5">#REF!</definedName>
    <definedName name="кашка" localSheetId="2">#REF!</definedName>
    <definedName name="кашка" localSheetId="1">#REF!</definedName>
    <definedName name="кашка">#REF!</definedName>
    <definedName name="Кашкадарё" localSheetId="4">#REF!</definedName>
    <definedName name="Кашкадарё" localSheetId="5">#REF!</definedName>
    <definedName name="Кашкадарё" localSheetId="2">#REF!</definedName>
    <definedName name="Кашкадарё" localSheetId="1">#REF!</definedName>
    <definedName name="Кашкадарё">#REF!</definedName>
    <definedName name="Кашкадарья" hidden="1">#REF!</definedName>
    <definedName name="Квота" localSheetId="4">#REF!</definedName>
    <definedName name="Квота" localSheetId="5">#REF!</definedName>
    <definedName name="Квота" localSheetId="2">#REF!</definedName>
    <definedName name="Квота" localSheetId="1">#REF!</definedName>
    <definedName name="Квота">#REF!</definedName>
    <definedName name="кейс" localSheetId="4">#REF!</definedName>
    <definedName name="кейс" localSheetId="5">#REF!</definedName>
    <definedName name="кейс" localSheetId="2">#REF!</definedName>
    <definedName name="кейс" localSheetId="1">#REF!</definedName>
    <definedName name="кейс">#REF!</definedName>
    <definedName name="кепвкпвракрееапорпе" hidden="1">#REF!</definedName>
    <definedName name="кер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ер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е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8">#REF!</definedName>
    <definedName name="ккк" localSheetId="4">#REF!</definedName>
    <definedName name="ккк" localSheetId="7">#REF!</definedName>
    <definedName name="ккк" localSheetId="5">#REF!</definedName>
    <definedName name="ккк" localSheetId="0">#REF!</definedName>
    <definedName name="ккк" localSheetId="2">#REF!</definedName>
    <definedName name="ккк" localSheetId="1">#REF!</definedName>
    <definedName name="ккк">#REF!</definedName>
    <definedName name="кккк" localSheetId="8" hidden="1">#REF!,#REF!,#REF!,#REF!</definedName>
    <definedName name="кккк" localSheetId="7" hidden="1">#REF!,#REF!,#REF!,#REF!</definedName>
    <definedName name="кккк" hidden="1">#REF!,#REF!,#REF!,#REF!</definedName>
    <definedName name="ккккк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кк" hidden="1">#REF!</definedName>
    <definedName name="Книга" localSheetId="8">#REF!</definedName>
    <definedName name="Книга" localSheetId="4">#REF!</definedName>
    <definedName name="Книга" localSheetId="7">#REF!</definedName>
    <definedName name="Книга" localSheetId="5">#REF!</definedName>
    <definedName name="Книга" localSheetId="0">#REF!</definedName>
    <definedName name="Книга" localSheetId="2">#REF!</definedName>
    <definedName name="Книга" localSheetId="1">#REF!</definedName>
    <definedName name="Книга">#REF!</definedName>
    <definedName name="Кодир" localSheetId="8">#REF!</definedName>
    <definedName name="Кодир" localSheetId="4">#REF!</definedName>
    <definedName name="Кодир" localSheetId="7">#REF!</definedName>
    <definedName name="Кодир" localSheetId="5">#REF!</definedName>
    <definedName name="Кодир" localSheetId="0">#REF!</definedName>
    <definedName name="Кодир" localSheetId="2">#REF!</definedName>
    <definedName name="Кодир" localSheetId="1">#REF!</definedName>
    <definedName name="Кодир">#REF!</definedName>
    <definedName name="кок" localSheetId="4">#REF!</definedName>
    <definedName name="кок" localSheetId="5">#REF!</definedName>
    <definedName name="кок" localSheetId="2">#REF!</definedName>
    <definedName name="кок" localSheetId="1">#REF!</definedName>
    <definedName name="кок">#REF!</definedName>
    <definedName name="константы" localSheetId="8">#REF!,#REF!,#REF!,#REF!,#REF!,#REF!,#REF!,#REF!,#REF!</definedName>
    <definedName name="константы" localSheetId="4">#REF!,#REF!,#REF!,#REF!,#REF!,#REF!,#REF!,#REF!,#REF!</definedName>
    <definedName name="константы" localSheetId="7">#REF!,#REF!,#REF!,#REF!,#REF!,#REF!,#REF!,#REF!,#REF!</definedName>
    <definedName name="константы" localSheetId="5">#REF!,#REF!,#REF!,#REF!,#REF!,#REF!,#REF!,#REF!,#REF!</definedName>
    <definedName name="константы" localSheetId="0">#REF!,#REF!,#REF!,#REF!,#REF!,#REF!,#REF!,#REF!,#REF!</definedName>
    <definedName name="константы" localSheetId="2">#REF!,#REF!,#REF!,#REF!,#REF!,#REF!,#REF!,#REF!,#REF!</definedName>
    <definedName name="константы" localSheetId="1">#REF!,#REF!,#REF!,#REF!,#REF!,#REF!,#REF!,#REF!,#REF!</definedName>
    <definedName name="константы">#REF!,#REF!,#REF!,#REF!,#REF!,#REF!,#REF!,#REF!,#REF!</definedName>
    <definedName name="Кораколпок" localSheetId="8">#REF!</definedName>
    <definedName name="Кораколпок" localSheetId="4">#REF!</definedName>
    <definedName name="Кораколпок" localSheetId="7">#REF!</definedName>
    <definedName name="Кораколпок" localSheetId="5">#REF!</definedName>
    <definedName name="Кораколпок" localSheetId="0">#REF!</definedName>
    <definedName name="Кораколпок" localSheetId="2">#REF!</definedName>
    <definedName name="Кораколпок" localSheetId="1">#REF!</definedName>
    <definedName name="Кораколпок">#REF!</definedName>
    <definedName name="коха" localSheetId="8">#REF!</definedName>
    <definedName name="коха" localSheetId="4">#REF!</definedName>
    <definedName name="коха" localSheetId="7">#REF!</definedName>
    <definedName name="коха" localSheetId="5">#REF!</definedName>
    <definedName name="коха" localSheetId="0">#REF!</definedName>
    <definedName name="коха" localSheetId="2">#REF!</definedName>
    <definedName name="коха" localSheetId="1">#REF!</definedName>
    <definedName name="коха">#REF!</definedName>
    <definedName name="кпвпак" localSheetId="8" hidden="1">#REF!</definedName>
    <definedName name="кпвпак" localSheetId="7" hidden="1">#REF!</definedName>
    <definedName name="кпвпак" hidden="1">#REF!</definedName>
    <definedName name="кпеувпеккепекрпеак" hidden="1">#REF!</definedName>
    <definedName name="куподлоқпждлвао" hidden="1">#REF!</definedName>
    <definedName name="Кўрсаткичлар" localSheetId="4">#REF!</definedName>
    <definedName name="Кўрсаткичлар" localSheetId="5">#REF!</definedName>
    <definedName name="Кўрсаткичлар" localSheetId="2">#REF!</definedName>
    <definedName name="Кўрсаткичлар" localSheetId="1">#REF!</definedName>
    <definedName name="Кўрсаткичлар">#REF!</definedName>
    <definedName name="қ" hidden="1">#REF!</definedName>
    <definedName name="қамвқамвпмавпмвмав" hidden="1">#REF!</definedName>
    <definedName name="қвавқа" hidden="1">#REF!</definedName>
    <definedName name="қвавқасвқвқсвқ" localSheetId="8" hidden="1">{#N/A,#N/A,TRUE,"일정"}</definedName>
    <definedName name="қвавқасвқвқсвқ" localSheetId="7" hidden="1">{#N/A,#N/A,TRUE,"일정"}</definedName>
    <definedName name="қвавқасвқвқсвқ" hidden="1">{#N/A,#N/A,TRUE,"일정"}</definedName>
    <definedName name="қвавпмвпвапиакиакетиеап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впмвпвапиакиакетиеап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впмвпвапиакиакетие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қавмвмав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авмвмав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авмвма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вавпмаирптенр" hidden="1">#REF!</definedName>
    <definedName name="қвақвақвақвақавпапқ" hidden="1">#REF!</definedName>
    <definedName name="қвақвамқвамқвамвқ" hidden="1">#REF!</definedName>
    <definedName name="қвақвапмвпмва" hidden="1">#REF!</definedName>
    <definedName name="қвамавамвамавмвамавама" hidden="1">#REF!</definedName>
    <definedName name="қвапқвпавқапмв" hidden="1">#REF!</definedName>
    <definedName name="қсвқсавқмсвамва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свқсавқмсвамва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свқсавқмсва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фвфқавақақ" hidden="1">#REF!</definedName>
    <definedName name="лдж" localSheetId="8" hidden="1">{"'Monthly 1997'!$A$3:$S$89"}</definedName>
    <definedName name="лдж" localSheetId="7" hidden="1">{"'Monthly 1997'!$A$3:$S$89"}</definedName>
    <definedName name="лдж" hidden="1">{"'Monthly 1997'!$A$3:$S$89"}</definedName>
    <definedName name="ЛЛЛЛ" localSheetId="0" hidden="1">#REF!</definedName>
    <definedName name="ЛЛЛЛ" hidden="1">#REF!</definedName>
    <definedName name="ЛОЛО" localSheetId="4">#REF!</definedName>
    <definedName name="ЛОЛО" localSheetId="5">#REF!</definedName>
    <definedName name="ЛОЛО" localSheetId="2">#REF!</definedName>
    <definedName name="ЛОЛО" localSheetId="1">#REF!</definedName>
    <definedName name="ЛОЛО">#REF!</definedName>
    <definedName name="лш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ш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000000000" localSheetId="8">#REF!</definedName>
    <definedName name="М000000000" localSheetId="4">#REF!</definedName>
    <definedName name="М000000000" localSheetId="7">#REF!</definedName>
    <definedName name="М000000000" localSheetId="5">#REF!</definedName>
    <definedName name="М000000000" localSheetId="0">#REF!</definedName>
    <definedName name="М000000000" localSheetId="2">#REF!</definedName>
    <definedName name="М000000000" localSheetId="1">#REF!</definedName>
    <definedName name="М000000000">#REF!</definedName>
    <definedName name="МАЪЛУМОТ" localSheetId="8">#REF!</definedName>
    <definedName name="МАЪЛУМОТ" localSheetId="4">#REF!</definedName>
    <definedName name="МАЪЛУМОТ" localSheetId="7">#REF!</definedName>
    <definedName name="МАЪЛУМОТ" localSheetId="5">#REF!</definedName>
    <definedName name="МАЪЛУМОТ" localSheetId="0">#REF!</definedName>
    <definedName name="МАЪЛУМОТ" localSheetId="2">#REF!</definedName>
    <definedName name="МАЪЛУМОТ" localSheetId="1">#REF!</definedName>
    <definedName name="МАЪЛУМОТ">#REF!</definedName>
    <definedName name="мвчапмвапмвапмв" localSheetId="8" hidden="1">#REF!</definedName>
    <definedName name="мвчапмвапмвапмв" localSheetId="7" hidden="1">#REF!</definedName>
    <definedName name="мвчапмвапмвапмв" hidden="1">#REF!</definedName>
    <definedName name="мес" localSheetId="8" hidden="1">{"'Monthly 1997'!$A$3:$S$89"}</definedName>
    <definedName name="мес" localSheetId="7" hidden="1">{"'Monthly 1997'!$A$3:$S$89"}</definedName>
    <definedName name="мес" hidden="1">{"'Monthly 1997'!$A$3:$S$89"}</definedName>
    <definedName name="мес1" localSheetId="8" hidden="1">{"'Monthly 1997'!$A$3:$S$89"}</definedName>
    <definedName name="мес1" localSheetId="7" hidden="1">{"'Monthly 1997'!$A$3:$S$89"}</definedName>
    <definedName name="мес1" hidden="1">{"'Monthly 1997'!$A$3:$S$89"}</definedName>
    <definedName name="мз" localSheetId="4">#REF!</definedName>
    <definedName name="мз" localSheetId="5">#REF!</definedName>
    <definedName name="мз" localSheetId="2">#REF!</definedName>
    <definedName name="мз" localSheetId="1">#REF!</definedName>
    <definedName name="мз">#REF!</definedName>
    <definedName name="МЗ_1" localSheetId="4">#REF!</definedName>
    <definedName name="МЗ_1" localSheetId="5">#REF!</definedName>
    <definedName name="МЗ_1" localSheetId="2">#REF!</definedName>
    <definedName name="МЗ_1" localSheetId="1">#REF!</definedName>
    <definedName name="МЗ_1">#REF!</definedName>
    <definedName name="МЗ_2" localSheetId="4">#REF!</definedName>
    <definedName name="МЗ_2" localSheetId="5">#REF!</definedName>
    <definedName name="МЗ_2" localSheetId="2">#REF!</definedName>
    <definedName name="МЗ_2" localSheetId="1">#REF!</definedName>
    <definedName name="МЗ_2">#REF!</definedName>
    <definedName name="мин.эк." localSheetId="8" hidden="1">{#N/A,#N/A,FALSE,"Aging Summary";#N/A,#N/A,FALSE,"Ratio Analysis";#N/A,#N/A,FALSE,"Test 120 Day Accts";#N/A,#N/A,FALSE,"Tickmarks"}</definedName>
    <definedName name="мин.эк." localSheetId="7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г" localSheetId="8">#REF!</definedName>
    <definedName name="минг" localSheetId="4">#REF!</definedName>
    <definedName name="минг" localSheetId="7">#REF!</definedName>
    <definedName name="минг" localSheetId="5">#REF!</definedName>
    <definedName name="минг" localSheetId="0">#REF!</definedName>
    <definedName name="минг" localSheetId="2">#REF!</definedName>
    <definedName name="минг" localSheetId="1">#REF!</definedName>
    <definedName name="минг">#REF!</definedName>
    <definedName name="мингча" localSheetId="8">#REF!</definedName>
    <definedName name="мингча" localSheetId="4">#REF!</definedName>
    <definedName name="мингча" localSheetId="7">#REF!</definedName>
    <definedName name="мингча" localSheetId="5">#REF!</definedName>
    <definedName name="мингча" localSheetId="0">#REF!</definedName>
    <definedName name="мингча" localSheetId="2">#REF!</definedName>
    <definedName name="мингча" localSheetId="1">#REF!</definedName>
    <definedName name="мингча">#REF!</definedName>
    <definedName name="Минимал_1" localSheetId="8">#REF!</definedName>
    <definedName name="Минимал_1" localSheetId="4">#REF!</definedName>
    <definedName name="Минимал_1" localSheetId="7">#REF!</definedName>
    <definedName name="Минимал_1" localSheetId="5">#REF!</definedName>
    <definedName name="Минимал_1" localSheetId="0">#REF!</definedName>
    <definedName name="Минимал_1" localSheetId="2">#REF!</definedName>
    <definedName name="Минимал_1" localSheetId="1">#REF!</definedName>
    <definedName name="Минимал_1">#REF!</definedName>
    <definedName name="Минимал_2" localSheetId="4">#REF!</definedName>
    <definedName name="Минимал_2" localSheetId="5">#REF!</definedName>
    <definedName name="Минимал_2" localSheetId="2">#REF!</definedName>
    <definedName name="Минимал_2" localSheetId="1">#REF!</definedName>
    <definedName name="Минимал_2">#REF!</definedName>
    <definedName name="Минфин" hidden="1">#REF!</definedName>
    <definedName name="мир" localSheetId="4">#REF!</definedName>
    <definedName name="мир" localSheetId="5">#REF!</definedName>
    <definedName name="мир" localSheetId="2">#REF!</definedName>
    <definedName name="мир" localSheetId="1">#REF!</definedName>
    <definedName name="мир">#REF!</definedName>
    <definedName name="мпвапмиаа" hidden="1">#REF!</definedName>
    <definedName name="мфу02" localSheetId="4">#REF!</definedName>
    <definedName name="мфу02" localSheetId="5">#REF!</definedName>
    <definedName name="мфу02" localSheetId="2">#REF!</definedName>
    <definedName name="мфу02" localSheetId="1">#REF!</definedName>
    <definedName name="мфу02">#REF!</definedName>
    <definedName name="навои" localSheetId="4">#REF!</definedName>
    <definedName name="навои" localSheetId="5">#REF!</definedName>
    <definedName name="навои" localSheetId="2">#REF!</definedName>
    <definedName name="навои" localSheetId="1">#REF!</definedName>
    <definedName name="навои">#REF!</definedName>
    <definedName name="Навоий" localSheetId="4">#REF!</definedName>
    <definedName name="Навоий" localSheetId="5">#REF!</definedName>
    <definedName name="Навоий" localSheetId="2">#REF!</definedName>
    <definedName name="Навоий" localSheetId="1">#REF!</definedName>
    <definedName name="Навоий">#REF!</definedName>
    <definedName name="наман" localSheetId="4">#REF!</definedName>
    <definedName name="наман" localSheetId="5">#REF!</definedName>
    <definedName name="наман" localSheetId="2">#REF!</definedName>
    <definedName name="наман" localSheetId="1">#REF!</definedName>
    <definedName name="наман">#REF!</definedName>
    <definedName name="наманган" localSheetId="4">#REF!</definedName>
    <definedName name="наманган" localSheetId="5">#REF!</definedName>
    <definedName name="наманган" localSheetId="2">#REF!</definedName>
    <definedName name="наманган" localSheetId="1">#REF!</definedName>
    <definedName name="наманган">#REF!</definedName>
    <definedName name="нар26" hidden="1">#N/A</definedName>
    <definedName name="неваенаг" localSheetId="8">#REF!</definedName>
    <definedName name="неваенаг" localSheetId="4">#REF!</definedName>
    <definedName name="неваенаг" localSheetId="7">#REF!</definedName>
    <definedName name="неваенаг" localSheetId="5">#REF!</definedName>
    <definedName name="неваенаг" localSheetId="0">#REF!</definedName>
    <definedName name="неваенаг" localSheetId="2">#REF!</definedName>
    <definedName name="неваенаг" localSheetId="1">#REF!</definedName>
    <definedName name="неваенаг">#REF!</definedName>
    <definedName name="нилуфар" localSheetId="8">#REF!</definedName>
    <definedName name="нилуфар" localSheetId="4">#REF!</definedName>
    <definedName name="нилуфар" localSheetId="7">#REF!</definedName>
    <definedName name="нилуфар" localSheetId="5">#REF!</definedName>
    <definedName name="нилуфар" localSheetId="0">#REF!</definedName>
    <definedName name="нилуфар" localSheetId="2">#REF!</definedName>
    <definedName name="нилуфар" localSheetId="1">#REF!</definedName>
    <definedName name="нилуфар">#REF!</definedName>
    <definedName name="нн" localSheetId="8">#REF!</definedName>
    <definedName name="нн" localSheetId="4">#REF!</definedName>
    <definedName name="нн" localSheetId="7">#REF!</definedName>
    <definedName name="нн" localSheetId="5">#REF!</definedName>
    <definedName name="нн" localSheetId="0">#REF!</definedName>
    <definedName name="нн" localSheetId="2">#REF!</definedName>
    <definedName name="нн" localSheetId="1">#REF!</definedName>
    <definedName name="нн">#REF!</definedName>
    <definedName name="ннн" localSheetId="4">#REF!</definedName>
    <definedName name="ннн" localSheetId="5">#REF!</definedName>
    <definedName name="ннн" localSheetId="2">#REF!</definedName>
    <definedName name="ннн" localSheetId="1">#REF!</definedName>
    <definedName name="ннн">#REF!</definedName>
    <definedName name="новое" localSheetId="4">#REF!</definedName>
    <definedName name="новое" localSheetId="5">#REF!</definedName>
    <definedName name="новое" localSheetId="2">#REF!</definedName>
    <definedName name="новое" localSheetId="1">#REF!</definedName>
    <definedName name="новое">#REF!</definedName>
    <definedName name="нояб" localSheetId="4">#REF!</definedName>
    <definedName name="нояб" localSheetId="5">#REF!</definedName>
    <definedName name="нояб" localSheetId="2">#REF!</definedName>
    <definedName name="нояб" localSheetId="1">#REF!</definedName>
    <definedName name="нояб">#REF!</definedName>
    <definedName name="Ноябрь" localSheetId="8" hidden="1">{#N/A,#N/A,TRUE,"일정"}</definedName>
    <definedName name="Ноябрь" localSheetId="7" hidden="1">{#N/A,#N/A,TRUE,"일정"}</definedName>
    <definedName name="Ноябрь" hidden="1">{#N/A,#N/A,TRUE,"일정"}</definedName>
    <definedName name="нрернен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рернен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рернен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ур" localSheetId="8">#REF!</definedName>
    <definedName name="нур" localSheetId="4">#REF!</definedName>
    <definedName name="нур" localSheetId="7">#REF!</definedName>
    <definedName name="нур" localSheetId="5">#REF!</definedName>
    <definedName name="нур" localSheetId="0">#REF!</definedName>
    <definedName name="нур" localSheetId="2">#REF!</definedName>
    <definedName name="нур" localSheetId="1">#REF!</definedName>
    <definedName name="нур">#REF!</definedName>
    <definedName name="_xlnm.Print_Area" localSheetId="4">'кечагидан фарқи'!$A$1:$Q$22</definedName>
    <definedName name="_xlnm.Print_Area" localSheetId="6">'Қишлоқ хўжалиги'!$A$1:$AR$22</definedName>
    <definedName name="_xlnm.Print_Area" localSheetId="5">'Қишлоқ хўжалиги0'!$A$1:$AM$20</definedName>
    <definedName name="_xlnm.Print_Area" localSheetId="0">Манзилли!$B$1:$BU$531</definedName>
    <definedName name="_xlnm.Print_Area" localSheetId="2">СВОД!$A$1:$V$23</definedName>
    <definedName name="_xlnm.Print_Area" localSheetId="1">'свод жами '!$A$1:$Q$22</definedName>
    <definedName name="_xlnm.Print_Area">#REF!</definedName>
    <definedName name="областя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ъем_Нефть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бъем_Нефть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вкей" localSheetId="8">#REF!</definedName>
    <definedName name="овкей" localSheetId="4">#REF!</definedName>
    <definedName name="овкей" localSheetId="7">#REF!</definedName>
    <definedName name="овкей" localSheetId="5">#REF!</definedName>
    <definedName name="овкей" localSheetId="0">#REF!</definedName>
    <definedName name="овкей" localSheetId="2">#REF!</definedName>
    <definedName name="овкей" localSheetId="1">#REF!</definedName>
    <definedName name="овкей">#REF!</definedName>
    <definedName name="Октябрь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ктябрь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ктябрь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лавлдолдоадло" localSheetId="8">#REF!</definedName>
    <definedName name="олавлдолдоадло" localSheetId="4">#REF!</definedName>
    <definedName name="олавлдолдоадло" localSheetId="7">#REF!</definedName>
    <definedName name="олавлдолдоадло" localSheetId="5">#REF!</definedName>
    <definedName name="олавлдолдоадло" localSheetId="0">#REF!</definedName>
    <definedName name="олавлдолдоадло" localSheetId="2">#REF!</definedName>
    <definedName name="олавлдолдоадло" localSheetId="1">#REF!</definedName>
    <definedName name="олавлдолдоадло">#REF!</definedName>
    <definedName name="олг" localSheetId="8">#REF!</definedName>
    <definedName name="олг" localSheetId="4">#REF!</definedName>
    <definedName name="олг" localSheetId="7">#REF!</definedName>
    <definedName name="олг" localSheetId="5">#REF!</definedName>
    <definedName name="олг" localSheetId="0">#REF!</definedName>
    <definedName name="олг" localSheetId="2">#REF!</definedName>
    <definedName name="олг" localSheetId="1">#REF!</definedName>
    <definedName name="олг">#REF!</definedName>
    <definedName name="олма" localSheetId="8" hidden="1">#REF!</definedName>
    <definedName name="олма" localSheetId="7" hidden="1">#REF!</definedName>
    <definedName name="олма" hidden="1">#REF!</definedName>
    <definedName name="олмалик" hidden="1">#REF!</definedName>
    <definedName name="ольга" localSheetId="8" hidden="1">{#N/A,#N/A,FALSE,"BODY"}</definedName>
    <definedName name="ольга" localSheetId="7" hidden="1">{#N/A,#N/A,FALSE,"BODY"}</definedName>
    <definedName name="ольга" localSheetId="0" hidden="1">{#N/A,#N/A,FALSE,"BODY"}</definedName>
    <definedName name="ольга" hidden="1">{#N/A,#N/A,FALSE,"BODY"}</definedName>
    <definedName name="оля" localSheetId="8">#REF!</definedName>
    <definedName name="оля" localSheetId="4">#REF!</definedName>
    <definedName name="оля" localSheetId="7">#REF!</definedName>
    <definedName name="оля" localSheetId="5">#REF!</definedName>
    <definedName name="оля" localSheetId="0">#REF!</definedName>
    <definedName name="оля" localSheetId="2">#REF!</definedName>
    <definedName name="оля" localSheetId="1">#REF!</definedName>
    <definedName name="оля">#REF!</definedName>
    <definedName name="оо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ллолол" localSheetId="8" hidden="1">#REF!</definedName>
    <definedName name="ооллолол" localSheetId="7" hidden="1">#REF!</definedName>
    <definedName name="ооллолол" localSheetId="0" hidden="1">#REF!</definedName>
    <definedName name="ооллолол" hidden="1">#REF!</definedName>
    <definedName name="ооо" localSheetId="8">#REF!</definedName>
    <definedName name="ооо" localSheetId="4">#REF!</definedName>
    <definedName name="ооо" localSheetId="7">#REF!</definedName>
    <definedName name="ооо" localSheetId="5">#REF!</definedName>
    <definedName name="ооо" localSheetId="0">#REF!</definedName>
    <definedName name="ооо" localSheetId="2">#REF!</definedName>
    <definedName name="ооо" localSheetId="1">#REF!</definedName>
    <definedName name="ооо">#REF!</definedName>
    <definedName name="ооооо" localSheetId="8" hidden="1">#REF!,#REF!,#REF!,#REF!</definedName>
    <definedName name="ооооо" localSheetId="7" hidden="1">#REF!,#REF!,#REF!,#REF!</definedName>
    <definedName name="ооооо" localSheetId="0" hidden="1">#REF!,#REF!,#REF!,#REF!</definedName>
    <definedName name="ооооо" hidden="1">#REF!,#REF!,#REF!,#REF!</definedName>
    <definedName name="оооооо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рлеолперопркп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еолперопркп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еолперопрк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ролр" localSheetId="8">#REF!</definedName>
    <definedName name="орлролр" localSheetId="4">#REF!</definedName>
    <definedName name="орлролр" localSheetId="7">#REF!</definedName>
    <definedName name="орлролр" localSheetId="5">#REF!</definedName>
    <definedName name="орлролр" localSheetId="0">#REF!</definedName>
    <definedName name="орлролр" localSheetId="2">#REF!</definedName>
    <definedName name="орлролр" localSheetId="1">#REF!</definedName>
    <definedName name="орлролр">#REF!</definedName>
    <definedName name="орлролт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лролт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 localSheetId="8">#REF!</definedName>
    <definedName name="ОРОРО1" localSheetId="4">#REF!</definedName>
    <definedName name="ОРОРО1" localSheetId="7">#REF!</definedName>
    <definedName name="ОРОРО1" localSheetId="5">#REF!</definedName>
    <definedName name="ОРОРО1" localSheetId="0">#REF!</definedName>
    <definedName name="ОРОРО1" localSheetId="2">#REF!</definedName>
    <definedName name="ОРОРО1" localSheetId="1">#REF!</definedName>
    <definedName name="ОРОРО1">#REF!</definedName>
    <definedName name="ОСТ">0</definedName>
    <definedName name="отстав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став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ста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апапа" localSheetId="8" hidden="1">{#N/A,#N/A,TRUE,"일정"}</definedName>
    <definedName name="папапа" localSheetId="7" hidden="1">{#N/A,#N/A,TRUE,"일정"}</definedName>
    <definedName name="папапа" hidden="1">{#N/A,#N/A,TRUE,"일정"}</definedName>
    <definedName name="парапр" hidden="1">#REF!</definedName>
    <definedName name="пароопвслв" hidden="1">#REF!</definedName>
    <definedName name="ПЕНСИЯ" localSheetId="8">#REF!</definedName>
    <definedName name="ПЕНСИЯ" localSheetId="4">#REF!</definedName>
    <definedName name="ПЕНСИЯ" localSheetId="7">#REF!</definedName>
    <definedName name="ПЕНСИЯ" localSheetId="5">#REF!</definedName>
    <definedName name="ПЕНСИЯ" localSheetId="0">#REF!</definedName>
    <definedName name="ПЕНСИЯ" localSheetId="2">#REF!</definedName>
    <definedName name="ПЕНСИЯ" localSheetId="1">#REF!</definedName>
    <definedName name="ПЕНСИЯ">#REF!</definedName>
    <definedName name="период">1</definedName>
    <definedName name="перкепепиеие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ркепепиеие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ркепепиеи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ИР" localSheetId="8">#REF!</definedName>
    <definedName name="ПИР" localSheetId="4">#REF!</definedName>
    <definedName name="ПИР" localSheetId="7">#REF!</definedName>
    <definedName name="ПИР" localSheetId="5">#REF!</definedName>
    <definedName name="ПИР" localSheetId="0">#REF!</definedName>
    <definedName name="ПИР" localSheetId="2">#REF!</definedName>
    <definedName name="ПИР" localSheetId="1">#REF!</definedName>
    <definedName name="ПИР">#REF!</definedName>
    <definedName name="ПИРА" localSheetId="8">#REF!</definedName>
    <definedName name="ПИРА" localSheetId="4">#REF!</definedName>
    <definedName name="ПИРА" localSheetId="7">#REF!</definedName>
    <definedName name="ПИРА" localSheetId="5">#REF!</definedName>
    <definedName name="ПИРА" localSheetId="0">#REF!</definedName>
    <definedName name="ПИРА" localSheetId="2">#REF!</definedName>
    <definedName name="ПИРА" localSheetId="1">#REF!</definedName>
    <definedName name="ПИРА">#REF!</definedName>
    <definedName name="пкп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п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қвапвпаипавп" hidden="1">#REF!</definedName>
    <definedName name="пор" localSheetId="8">#REF!</definedName>
    <definedName name="пор" localSheetId="4">#REF!</definedName>
    <definedName name="пор" localSheetId="7">#REF!</definedName>
    <definedName name="пор" localSheetId="5">#REF!</definedName>
    <definedName name="пор" localSheetId="0">#REF!</definedName>
    <definedName name="пор" localSheetId="2">#REF!</definedName>
    <definedName name="пор" localSheetId="1">#REF!</definedName>
    <definedName name="пор">#REF!</definedName>
    <definedName name="поступило">36525</definedName>
    <definedName name="пп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ррап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пррап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прр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кераераерт" hidden="1">#REF!</definedName>
    <definedName name="прапрп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р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апрпр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апр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ИХ">35000</definedName>
    <definedName name="прлвадп" hidden="1">#REF!</definedName>
    <definedName name="проба" localSheetId="8" hidden="1">#REF!,#REF!</definedName>
    <definedName name="проба" localSheetId="7" hidden="1">#REF!,#REF!</definedName>
    <definedName name="проба" hidden="1">#REF!,#REF!</definedName>
    <definedName name="ПРОГНОЗНЫЕ_ПАРАМЕТРЫ_РАСХОДОВ" localSheetId="8">#REF!</definedName>
    <definedName name="ПРОГНОЗНЫЕ_ПАРАМЕТРЫ_РАСХОДОВ" localSheetId="4">#REF!</definedName>
    <definedName name="ПРОГНОЗНЫЕ_ПАРАМЕТРЫ_РАСХОДОВ" localSheetId="7">#REF!</definedName>
    <definedName name="ПРОГНОЗНЫЕ_ПАРАМЕТРЫ_РАСХОДОВ" localSheetId="5">#REF!</definedName>
    <definedName name="ПРОГНОЗНЫЕ_ПАРАМЕТРЫ_РАСХОДОВ" localSheetId="0">#REF!</definedName>
    <definedName name="ПРОГНОЗНЫЕ_ПАРАМЕТРЫ_РАСХОДОВ" localSheetId="2">#REF!</definedName>
    <definedName name="ПРОГНОЗНЫЕ_ПАРАМЕТРЫ_РАСХОДОВ" localSheetId="1">#REF!</definedName>
    <definedName name="ПРОГНОЗНЫЕ_ПАРАМЕТРЫ_РАСХОДОВ">#REF!</definedName>
    <definedName name="прок" localSheetId="8">#REF!</definedName>
    <definedName name="прок" localSheetId="4">#REF!</definedName>
    <definedName name="прок" localSheetId="7">#REF!</definedName>
    <definedName name="прок" localSheetId="5">#REF!</definedName>
    <definedName name="прок" localSheetId="0">#REF!</definedName>
    <definedName name="прок" localSheetId="2">#REF!</definedName>
    <definedName name="прок" localSheetId="1">#REF!</definedName>
    <definedName name="прок">#REF!</definedName>
    <definedName name="ПРОМ" localSheetId="8" hidden="1">#REF!</definedName>
    <definedName name="ПРОМ" localSheetId="7" hidden="1">#REF!</definedName>
    <definedName name="ПРОМ" hidden="1">#REF!</definedName>
    <definedName name="прпр123" localSheetId="4">#REF!</definedName>
    <definedName name="прпр123" localSheetId="5">#REF!</definedName>
    <definedName name="прпр123" localSheetId="2">#REF!</definedName>
    <definedName name="прпр123" localSheetId="1">#REF!</definedName>
    <definedName name="прпр123">#REF!</definedName>
    <definedName name="прпрп" hidden="1">#REF!,#REF!,#REF!,#REF!</definedName>
    <definedName name="прпрпрпрпрпрпрпрпрп" localSheetId="8" hidden="1">{"'Monthly 1997'!$A$3:$S$89"}</definedName>
    <definedName name="прпрпрпрпрпрпрпрпрп" localSheetId="7" hidden="1">{"'Monthly 1997'!$A$3:$S$89"}</definedName>
    <definedName name="прпрпрпрпрпрпрпрпрп" hidden="1">{"'Monthly 1997'!$A$3:$S$89"}</definedName>
    <definedName name="р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портбднеорено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портбднеорено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портбднеорено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СХ">0</definedName>
    <definedName name="Расход_2004_Лист3__2__Таблица" localSheetId="8">#REF!</definedName>
    <definedName name="Расход_2004_Лист3__2__Таблица" localSheetId="4">#REF!</definedName>
    <definedName name="Расход_2004_Лист3__2__Таблица" localSheetId="7">#REF!</definedName>
    <definedName name="Расход_2004_Лист3__2__Таблица" localSheetId="5">#REF!</definedName>
    <definedName name="Расход_2004_Лист3__2__Таблица" localSheetId="0">#REF!</definedName>
    <definedName name="Расход_2004_Лист3__2__Таблица" localSheetId="2">#REF!</definedName>
    <definedName name="Расход_2004_Лист3__2__Таблица" localSheetId="1">#REF!</definedName>
    <definedName name="Расход_2004_Лист3__2__Таблица">#REF!</definedName>
    <definedName name="Расход_2004_Лист3__2__Таблица1" localSheetId="8">#REF!</definedName>
    <definedName name="Расход_2004_Лист3__2__Таблица1" localSheetId="4">#REF!</definedName>
    <definedName name="Расход_2004_Лист3__2__Таблица1" localSheetId="7">#REF!</definedName>
    <definedName name="Расход_2004_Лист3__2__Таблица1" localSheetId="5">#REF!</definedName>
    <definedName name="Расход_2004_Лист3__2__Таблица1" localSheetId="0">#REF!</definedName>
    <definedName name="Расход_2004_Лист3__2__Таблица1" localSheetId="2">#REF!</definedName>
    <definedName name="Расход_2004_Лист3__2__Таблица1" localSheetId="1">#REF!</definedName>
    <definedName name="Расход_2004_Лист3__2__Таблица1">#REF!</definedName>
    <definedName name="Расход_2004_Лист3__2__Таблица2" localSheetId="8">#REF!,#REF!</definedName>
    <definedName name="Расход_2004_Лист3__2__Таблица2" localSheetId="4">#REF!,#REF!</definedName>
    <definedName name="Расход_2004_Лист3__2__Таблица2" localSheetId="7">#REF!,#REF!</definedName>
    <definedName name="Расход_2004_Лист3__2__Таблица2" localSheetId="5">#REF!,#REF!</definedName>
    <definedName name="Расход_2004_Лист3__2__Таблица2" localSheetId="0">#REF!,#REF!</definedName>
    <definedName name="Расход_2004_Лист3__2__Таблица2" localSheetId="2">#REF!,#REF!</definedName>
    <definedName name="Расход_2004_Лист3__2__Таблица2" localSheetId="1">#REF!,#REF!</definedName>
    <definedName name="Расход_2004_Лист3__2__Таблица2">#REF!,#REF!</definedName>
    <definedName name="расчета">36465</definedName>
    <definedName name="рег_1" localSheetId="8">#REF!</definedName>
    <definedName name="рег_1" localSheetId="4">#REF!</definedName>
    <definedName name="рег_1" localSheetId="7">#REF!</definedName>
    <definedName name="рег_1" localSheetId="5">#REF!</definedName>
    <definedName name="рег_1" localSheetId="0">#REF!</definedName>
    <definedName name="рег_1" localSheetId="2">#REF!</definedName>
    <definedName name="рег_1" localSheetId="1">#REF!</definedName>
    <definedName name="рег_1">#REF!</definedName>
    <definedName name="рег_2" localSheetId="8">#REF!</definedName>
    <definedName name="рег_2" localSheetId="4">#REF!</definedName>
    <definedName name="рег_2" localSheetId="7">#REF!</definedName>
    <definedName name="рег_2" localSheetId="5">#REF!</definedName>
    <definedName name="рег_2" localSheetId="0">#REF!</definedName>
    <definedName name="рег_2" localSheetId="2">#REF!</definedName>
    <definedName name="рег_2" localSheetId="1">#REF!</definedName>
    <definedName name="рег_2">#REF!</definedName>
    <definedName name="рег1" localSheetId="8">#REF!</definedName>
    <definedName name="рег1" localSheetId="4">#REF!</definedName>
    <definedName name="рег1" localSheetId="7">#REF!</definedName>
    <definedName name="рег1" localSheetId="5">#REF!</definedName>
    <definedName name="рег1" localSheetId="0">#REF!</definedName>
    <definedName name="рег1" localSheetId="2">#REF!</definedName>
    <definedName name="рег1" localSheetId="1">#REF!</definedName>
    <definedName name="рег1">#REF!</definedName>
    <definedName name="рег2" localSheetId="4">#REF!</definedName>
    <definedName name="рег2" localSheetId="5">#REF!</definedName>
    <definedName name="рег2" localSheetId="2">#REF!</definedName>
    <definedName name="рег2" localSheetId="1">#REF!</definedName>
    <definedName name="рег2">#REF!</definedName>
    <definedName name="Рек" localSheetId="4">#REF!</definedName>
    <definedName name="Рек" localSheetId="5">#REF!</definedName>
    <definedName name="Рек" localSheetId="2">#REF!</definedName>
    <definedName name="Рек" localSheetId="1">#REF!</definedName>
    <definedName name="Рек">#REF!</definedName>
    <definedName name="_xlnm.Recorder" localSheetId="4">#REF!</definedName>
    <definedName name="_xlnm.Recorder" localSheetId="5">#REF!</definedName>
    <definedName name="_xlnm.Recorder" localSheetId="2">#REF!</definedName>
    <definedName name="_xlnm.Recorder" localSheetId="1">#REF!</definedName>
    <definedName name="_xlnm.Recorder">#REF!</definedName>
    <definedName name="рекр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ке" localSheetId="8" hidden="1">{#N/A,#N/A,TRUE,"일정"}</definedName>
    <definedName name="рекрке" localSheetId="7" hidden="1">{#N/A,#N/A,TRUE,"일정"}</definedName>
    <definedName name="рекрке" hidden="1">{#N/A,#N/A,TRUE,"일정"}</definedName>
    <definedName name="ререррее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еррее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ерре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керке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керке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керк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ома" hidden="1">#REF!</definedName>
    <definedName name="ропропрп" hidden="1">"C:\Windows\Рабочий стол\ПК-17-2002\Шурчи.xls"</definedName>
    <definedName name="рорро" localSheetId="8" hidden="1">{#N/A,#N/A,FALSE,"BODY"}</definedName>
    <definedName name="рорро" localSheetId="7" hidden="1">{#N/A,#N/A,FALSE,"BODY"}</definedName>
    <definedName name="рорро" hidden="1">{#N/A,#N/A,FALSE,"BODY"}</definedName>
    <definedName name="рп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а" hidden="1">#REF!</definedName>
    <definedName name="ррррр" localSheetId="8">#REF!</definedName>
    <definedName name="ррррр" localSheetId="4">#REF!</definedName>
    <definedName name="ррррр" localSheetId="7">#REF!</definedName>
    <definedName name="ррррр" localSheetId="5">#REF!</definedName>
    <definedName name="ррррр" localSheetId="0">#REF!</definedName>
    <definedName name="ррррр" localSheetId="2">#REF!</definedName>
    <definedName name="ррррр" localSheetId="1">#REF!</definedName>
    <definedName name="ррррр">#REF!</definedName>
    <definedName name="рррррррррррр" localSheetId="8">#REF!</definedName>
    <definedName name="рррррррррррр" localSheetId="4">#REF!</definedName>
    <definedName name="рррррррррррр" localSheetId="7">#REF!</definedName>
    <definedName name="рррррррррррр" localSheetId="5">#REF!</definedName>
    <definedName name="рррррррррррр" localSheetId="0">#REF!</definedName>
    <definedName name="рррррррррррр" localSheetId="2">#REF!</definedName>
    <definedName name="рррррррррррр" localSheetId="1">#REF!</definedName>
    <definedName name="рррррррррррр">#REF!</definedName>
    <definedName name="РУЗ123" hidden="1">#REF!</definedName>
    <definedName name="РУз3" hidden="1">#REF!</definedName>
    <definedName name="с" hidden="1">#REF!</definedName>
    <definedName name="с519" localSheetId="4">#REF!</definedName>
    <definedName name="с519" localSheetId="5">#REF!</definedName>
    <definedName name="с519" localSheetId="2">#REF!</definedName>
    <definedName name="с519" localSheetId="1">#REF!</definedName>
    <definedName name="с519">#REF!</definedName>
    <definedName name="с52" localSheetId="4">#REF!</definedName>
    <definedName name="с52" localSheetId="5">#REF!</definedName>
    <definedName name="с52" localSheetId="2">#REF!</definedName>
    <definedName name="с52" localSheetId="1">#REF!</definedName>
    <definedName name="с52">#REF!</definedName>
    <definedName name="Самарканд" localSheetId="4">#REF!</definedName>
    <definedName name="Самарканд" localSheetId="5">#REF!</definedName>
    <definedName name="Самарканд" localSheetId="2">#REF!</definedName>
    <definedName name="Самарканд" localSheetId="1">#REF!</definedName>
    <definedName name="Самарканд">#REF!</definedName>
    <definedName name="Сана1" localSheetId="4">#REF!</definedName>
    <definedName name="Сана1" localSheetId="5">#REF!</definedName>
    <definedName name="Сана1" localSheetId="2">#REF!</definedName>
    <definedName name="Сана1" localSheetId="1">#REF!</definedName>
    <definedName name="Сана1">#REF!</definedName>
    <definedName name="Сана2" localSheetId="4">#REF!</definedName>
    <definedName name="Сана2" localSheetId="5">#REF!</definedName>
    <definedName name="Сана2" localSheetId="2">#REF!</definedName>
    <definedName name="Сана2" localSheetId="1">#REF!</definedName>
    <definedName name="Сана2">#REF!</definedName>
    <definedName name="Сводни" localSheetId="8" hidden="1">{#N/A,#N/A,TRUE,"일정"}</definedName>
    <definedName name="Сводни" localSheetId="7" hidden="1">{#N/A,#N/A,TRUE,"일정"}</definedName>
    <definedName name="Сводни" hidden="1">{#N/A,#N/A,TRUE,"일정"}</definedName>
    <definedName name="свока" localSheetId="8">#REF!</definedName>
    <definedName name="свока" localSheetId="4">#REF!</definedName>
    <definedName name="свока" localSheetId="7">#REF!</definedName>
    <definedName name="свока" localSheetId="5">#REF!</definedName>
    <definedName name="свока" localSheetId="0">#REF!</definedName>
    <definedName name="свока" localSheetId="2">#REF!</definedName>
    <definedName name="свока" localSheetId="1">#REF!</definedName>
    <definedName name="свока">#REF!</definedName>
    <definedName name="Сирдарё" localSheetId="8">#REF!</definedName>
    <definedName name="Сирдарё" localSheetId="4">#REF!</definedName>
    <definedName name="Сирдарё" localSheetId="7">#REF!</definedName>
    <definedName name="Сирдарё" localSheetId="5">#REF!</definedName>
    <definedName name="Сирдарё" localSheetId="0">#REF!</definedName>
    <definedName name="Сирдарё" localSheetId="2">#REF!</definedName>
    <definedName name="Сирдарё" localSheetId="1">#REF!</definedName>
    <definedName name="Сирдарё">#REF!</definedName>
    <definedName name="сопос" localSheetId="8">#REF!</definedName>
    <definedName name="сопос" localSheetId="4">#REF!</definedName>
    <definedName name="сопос" localSheetId="7">#REF!</definedName>
    <definedName name="сопос" localSheetId="5">#REF!</definedName>
    <definedName name="сопос" localSheetId="0">#REF!</definedName>
    <definedName name="сопос" localSheetId="2">#REF!</definedName>
    <definedName name="сопос" localSheetId="1">#REF!</definedName>
    <definedName name="сопос">#REF!</definedName>
    <definedName name="сохалар" hidden="1">#REF!</definedName>
    <definedName name="Спорт" localSheetId="4">#REF!</definedName>
    <definedName name="Спорт" localSheetId="5">#REF!</definedName>
    <definedName name="Спорт" localSheetId="2">#REF!</definedName>
    <definedName name="Спорт" localSheetId="1">#REF!</definedName>
    <definedName name="Спорт">#REF!</definedName>
    <definedName name="Спортлар" localSheetId="4">#REF!</definedName>
    <definedName name="Спортлар" localSheetId="5">#REF!</definedName>
    <definedName name="Спортлар" localSheetId="2">#REF!</definedName>
    <definedName name="Спортлар" localSheetId="1">#REF!</definedName>
    <definedName name="Спортлар">#REF!</definedName>
    <definedName name="Срок" localSheetId="4">#REF!</definedName>
    <definedName name="Срок" localSheetId="5">#REF!</definedName>
    <definedName name="Срок" localSheetId="2">#REF!</definedName>
    <definedName name="Срок" localSheetId="1">#REF!</definedName>
    <definedName name="Срок">#REF!</definedName>
    <definedName name="сс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1" localSheetId="8" hidden="1">{"'Monthly 1997'!$A$3:$S$89"}</definedName>
    <definedName name="сс1" localSheetId="7" hidden="1">{"'Monthly 1997'!$A$3:$S$89"}</definedName>
    <definedName name="сс1" hidden="1">{"'Monthly 1997'!$A$3:$S$89"}</definedName>
    <definedName name="сс2" localSheetId="8" hidden="1">{"'Monthly 1997'!$A$3:$S$89"}</definedName>
    <definedName name="сс2" localSheetId="7" hidden="1">{"'Monthly 1997'!$A$3:$S$89"}</definedName>
    <definedName name="сс2" hidden="1">{"'Monthly 1997'!$A$3:$S$89"}</definedName>
    <definedName name="сссс" localSheetId="4">#REF!</definedName>
    <definedName name="сссс" localSheetId="5">#REF!</definedName>
    <definedName name="сссс" localSheetId="2">#REF!</definedName>
    <definedName name="сссс" localSheetId="1">#REF!</definedName>
    <definedName name="сссс">#REF!</definedName>
    <definedName name="ставка_05_2_1" localSheetId="4">#REF!</definedName>
    <definedName name="ставка_05_2_1" localSheetId="5">#REF!</definedName>
    <definedName name="ставка_05_2_1" localSheetId="2">#REF!</definedName>
    <definedName name="ставка_05_2_1" localSheetId="1">#REF!</definedName>
    <definedName name="ставка_05_2_1">#REF!</definedName>
    <definedName name="ставка_05_2_10" localSheetId="4">#REF!</definedName>
    <definedName name="ставка_05_2_10" localSheetId="5">#REF!</definedName>
    <definedName name="ставка_05_2_10" localSheetId="2">#REF!</definedName>
    <definedName name="ставка_05_2_10" localSheetId="1">#REF!</definedName>
    <definedName name="ставка_05_2_10">#REF!</definedName>
    <definedName name="ставка_05_2_2" localSheetId="4">#REF!</definedName>
    <definedName name="ставка_05_2_2" localSheetId="5">#REF!</definedName>
    <definedName name="ставка_05_2_2" localSheetId="2">#REF!</definedName>
    <definedName name="ставка_05_2_2" localSheetId="1">#REF!</definedName>
    <definedName name="ставка_05_2_2">#REF!</definedName>
    <definedName name="ставка_05_2_3" localSheetId="4">#REF!</definedName>
    <definedName name="ставка_05_2_3" localSheetId="5">#REF!</definedName>
    <definedName name="ставка_05_2_3" localSheetId="2">#REF!</definedName>
    <definedName name="ставка_05_2_3" localSheetId="1">#REF!</definedName>
    <definedName name="ставка_05_2_3">#REF!</definedName>
    <definedName name="ставка_05_2_4" localSheetId="4">#REF!</definedName>
    <definedName name="ставка_05_2_4" localSheetId="5">#REF!</definedName>
    <definedName name="ставка_05_2_4" localSheetId="2">#REF!</definedName>
    <definedName name="ставка_05_2_4" localSheetId="1">#REF!</definedName>
    <definedName name="ставка_05_2_4">#REF!</definedName>
    <definedName name="ставка_05_2_5" localSheetId="4">#REF!</definedName>
    <definedName name="ставка_05_2_5" localSheetId="5">#REF!</definedName>
    <definedName name="ставка_05_2_5" localSheetId="2">#REF!</definedName>
    <definedName name="ставка_05_2_5" localSheetId="1">#REF!</definedName>
    <definedName name="ставка_05_2_5">#REF!</definedName>
    <definedName name="ставка_05_2_6" localSheetId="4">#REF!</definedName>
    <definedName name="ставка_05_2_6" localSheetId="5">#REF!</definedName>
    <definedName name="ставка_05_2_6" localSheetId="2">#REF!</definedName>
    <definedName name="ставка_05_2_6" localSheetId="1">#REF!</definedName>
    <definedName name="ставка_05_2_6">#REF!</definedName>
    <definedName name="ставка_05_2_7" localSheetId="4">#REF!</definedName>
    <definedName name="ставка_05_2_7" localSheetId="5">#REF!</definedName>
    <definedName name="ставка_05_2_7" localSheetId="2">#REF!</definedName>
    <definedName name="ставка_05_2_7" localSheetId="1">#REF!</definedName>
    <definedName name="ставка_05_2_7">#REF!</definedName>
    <definedName name="ставка_05_2_8" localSheetId="4">#REF!</definedName>
    <definedName name="ставка_05_2_8" localSheetId="5">#REF!</definedName>
    <definedName name="ставка_05_2_8" localSheetId="2">#REF!</definedName>
    <definedName name="ставка_05_2_8" localSheetId="1">#REF!</definedName>
    <definedName name="ставка_05_2_8">#REF!</definedName>
    <definedName name="ставка_05_2_9" localSheetId="4">#REF!</definedName>
    <definedName name="ставка_05_2_9" localSheetId="5">#REF!</definedName>
    <definedName name="ставка_05_2_9" localSheetId="2">#REF!</definedName>
    <definedName name="ставка_05_2_9" localSheetId="1">#REF!</definedName>
    <definedName name="ставка_05_2_9">#REF!</definedName>
    <definedName name="ставка_05_3_1" localSheetId="4">#REF!</definedName>
    <definedName name="ставка_05_3_1" localSheetId="5">#REF!</definedName>
    <definedName name="ставка_05_3_1" localSheetId="2">#REF!</definedName>
    <definedName name="ставка_05_3_1" localSheetId="1">#REF!</definedName>
    <definedName name="ставка_05_3_1">#REF!</definedName>
    <definedName name="ставка_05_3_10" localSheetId="4">#REF!</definedName>
    <definedName name="ставка_05_3_10" localSheetId="5">#REF!</definedName>
    <definedName name="ставка_05_3_10" localSheetId="2">#REF!</definedName>
    <definedName name="ставка_05_3_10" localSheetId="1">#REF!</definedName>
    <definedName name="ставка_05_3_10">#REF!</definedName>
    <definedName name="ставка_05_3_2" localSheetId="4">#REF!</definedName>
    <definedName name="ставка_05_3_2" localSheetId="5">#REF!</definedName>
    <definedName name="ставка_05_3_2" localSheetId="2">#REF!</definedName>
    <definedName name="ставка_05_3_2" localSheetId="1">#REF!</definedName>
    <definedName name="ставка_05_3_2">#REF!</definedName>
    <definedName name="ставка_05_3_3" localSheetId="4">#REF!</definedName>
    <definedName name="ставка_05_3_3" localSheetId="5">#REF!</definedName>
    <definedName name="ставка_05_3_3" localSheetId="2">#REF!</definedName>
    <definedName name="ставка_05_3_3" localSheetId="1">#REF!</definedName>
    <definedName name="ставка_05_3_3">#REF!</definedName>
    <definedName name="ставка_05_3_4" localSheetId="4">#REF!</definedName>
    <definedName name="ставка_05_3_4" localSheetId="5">#REF!</definedName>
    <definedName name="ставка_05_3_4" localSheetId="2">#REF!</definedName>
    <definedName name="ставка_05_3_4" localSheetId="1">#REF!</definedName>
    <definedName name="ставка_05_3_4">#REF!</definedName>
    <definedName name="ставка_05_3_5" localSheetId="4">#REF!</definedName>
    <definedName name="ставка_05_3_5" localSheetId="5">#REF!</definedName>
    <definedName name="ставка_05_3_5" localSheetId="2">#REF!</definedName>
    <definedName name="ставка_05_3_5" localSheetId="1">#REF!</definedName>
    <definedName name="ставка_05_3_5">#REF!</definedName>
    <definedName name="ставка_05_3_6" localSheetId="4">#REF!</definedName>
    <definedName name="ставка_05_3_6" localSheetId="5">#REF!</definedName>
    <definedName name="ставка_05_3_6" localSheetId="2">#REF!</definedName>
    <definedName name="ставка_05_3_6" localSheetId="1">#REF!</definedName>
    <definedName name="ставка_05_3_6">#REF!</definedName>
    <definedName name="ставка_05_3_7" localSheetId="4">#REF!</definedName>
    <definedName name="ставка_05_3_7" localSheetId="5">#REF!</definedName>
    <definedName name="ставка_05_3_7" localSheetId="2">#REF!</definedName>
    <definedName name="ставка_05_3_7" localSheetId="1">#REF!</definedName>
    <definedName name="ставка_05_3_7">#REF!</definedName>
    <definedName name="ставка_05_3_8" localSheetId="4">#REF!</definedName>
    <definedName name="ставка_05_3_8" localSheetId="5">#REF!</definedName>
    <definedName name="ставка_05_3_8" localSheetId="2">#REF!</definedName>
    <definedName name="ставка_05_3_8" localSheetId="1">#REF!</definedName>
    <definedName name="ставка_05_3_8">#REF!</definedName>
    <definedName name="ставка_05_3_9" localSheetId="4">#REF!</definedName>
    <definedName name="ставка_05_3_9" localSheetId="5">#REF!</definedName>
    <definedName name="ставка_05_3_9" localSheetId="2">#REF!</definedName>
    <definedName name="ставка_05_3_9" localSheetId="1">#REF!</definedName>
    <definedName name="ставка_05_3_9">#REF!</definedName>
    <definedName name="ставка_06_2_1" localSheetId="4">#REF!</definedName>
    <definedName name="ставка_06_2_1" localSheetId="5">#REF!</definedName>
    <definedName name="ставка_06_2_1" localSheetId="2">#REF!</definedName>
    <definedName name="ставка_06_2_1" localSheetId="1">#REF!</definedName>
    <definedName name="ставка_06_2_1">#REF!</definedName>
    <definedName name="ставка_06_2_10" localSheetId="4">#REF!</definedName>
    <definedName name="ставка_06_2_10" localSheetId="5">#REF!</definedName>
    <definedName name="ставка_06_2_10" localSheetId="2">#REF!</definedName>
    <definedName name="ставка_06_2_10" localSheetId="1">#REF!</definedName>
    <definedName name="ставка_06_2_10">#REF!</definedName>
    <definedName name="ставка_06_2_2" localSheetId="4">#REF!</definedName>
    <definedName name="ставка_06_2_2" localSheetId="5">#REF!</definedName>
    <definedName name="ставка_06_2_2" localSheetId="2">#REF!</definedName>
    <definedName name="ставка_06_2_2" localSheetId="1">#REF!</definedName>
    <definedName name="ставка_06_2_2">#REF!</definedName>
    <definedName name="ставка_06_2_3" localSheetId="4">#REF!</definedName>
    <definedName name="ставка_06_2_3" localSheetId="5">#REF!</definedName>
    <definedName name="ставка_06_2_3" localSheetId="2">#REF!</definedName>
    <definedName name="ставка_06_2_3" localSheetId="1">#REF!</definedName>
    <definedName name="ставка_06_2_3">#REF!</definedName>
    <definedName name="ставка_06_2_4" localSheetId="4">#REF!</definedName>
    <definedName name="ставка_06_2_4" localSheetId="5">#REF!</definedName>
    <definedName name="ставка_06_2_4" localSheetId="2">#REF!</definedName>
    <definedName name="ставка_06_2_4" localSheetId="1">#REF!</definedName>
    <definedName name="ставка_06_2_4">#REF!</definedName>
    <definedName name="ставка_06_2_5" localSheetId="4">#REF!</definedName>
    <definedName name="ставка_06_2_5" localSheetId="5">#REF!</definedName>
    <definedName name="ставка_06_2_5" localSheetId="2">#REF!</definedName>
    <definedName name="ставка_06_2_5" localSheetId="1">#REF!</definedName>
    <definedName name="ставка_06_2_5">#REF!</definedName>
    <definedName name="ставка_06_2_6" localSheetId="4">#REF!</definedName>
    <definedName name="ставка_06_2_6" localSheetId="5">#REF!</definedName>
    <definedName name="ставка_06_2_6" localSheetId="2">#REF!</definedName>
    <definedName name="ставка_06_2_6" localSheetId="1">#REF!</definedName>
    <definedName name="ставка_06_2_6">#REF!</definedName>
    <definedName name="ставка_06_2_7" localSheetId="4">#REF!</definedName>
    <definedName name="ставка_06_2_7" localSheetId="5">#REF!</definedName>
    <definedName name="ставка_06_2_7" localSheetId="2">#REF!</definedName>
    <definedName name="ставка_06_2_7" localSheetId="1">#REF!</definedName>
    <definedName name="ставка_06_2_7">#REF!</definedName>
    <definedName name="ставка_06_2_8" localSheetId="4">#REF!</definedName>
    <definedName name="ставка_06_2_8" localSheetId="5">#REF!</definedName>
    <definedName name="ставка_06_2_8" localSheetId="2">#REF!</definedName>
    <definedName name="ставка_06_2_8" localSheetId="1">#REF!</definedName>
    <definedName name="ставка_06_2_8">#REF!</definedName>
    <definedName name="ставка_06_2_9" localSheetId="4">#REF!</definedName>
    <definedName name="ставка_06_2_9" localSheetId="5">#REF!</definedName>
    <definedName name="ставка_06_2_9" localSheetId="2">#REF!</definedName>
    <definedName name="ставка_06_2_9" localSheetId="1">#REF!</definedName>
    <definedName name="ставка_06_2_9">#REF!</definedName>
    <definedName name="ставка_06_3_1" localSheetId="4">#REF!</definedName>
    <definedName name="ставка_06_3_1" localSheetId="5">#REF!</definedName>
    <definedName name="ставка_06_3_1" localSheetId="2">#REF!</definedName>
    <definedName name="ставка_06_3_1" localSheetId="1">#REF!</definedName>
    <definedName name="ставка_06_3_1">#REF!</definedName>
    <definedName name="ставка_06_3_10" localSheetId="4">#REF!</definedName>
    <definedName name="ставка_06_3_10" localSheetId="5">#REF!</definedName>
    <definedName name="ставка_06_3_10" localSheetId="2">#REF!</definedName>
    <definedName name="ставка_06_3_10" localSheetId="1">#REF!</definedName>
    <definedName name="ставка_06_3_10">#REF!</definedName>
    <definedName name="ставка_06_3_2" localSheetId="4">#REF!</definedName>
    <definedName name="ставка_06_3_2" localSheetId="5">#REF!</definedName>
    <definedName name="ставка_06_3_2" localSheetId="2">#REF!</definedName>
    <definedName name="ставка_06_3_2" localSheetId="1">#REF!</definedName>
    <definedName name="ставка_06_3_2">#REF!</definedName>
    <definedName name="ставка_06_3_3" localSheetId="4">#REF!</definedName>
    <definedName name="ставка_06_3_3" localSheetId="5">#REF!</definedName>
    <definedName name="ставка_06_3_3" localSheetId="2">#REF!</definedName>
    <definedName name="ставка_06_3_3" localSheetId="1">#REF!</definedName>
    <definedName name="ставка_06_3_3">#REF!</definedName>
    <definedName name="ставка_06_3_4" localSheetId="4">#REF!</definedName>
    <definedName name="ставка_06_3_4" localSheetId="5">#REF!</definedName>
    <definedName name="ставка_06_3_4" localSheetId="2">#REF!</definedName>
    <definedName name="ставка_06_3_4" localSheetId="1">#REF!</definedName>
    <definedName name="ставка_06_3_4">#REF!</definedName>
    <definedName name="ставка_06_3_5" localSheetId="4">#REF!</definedName>
    <definedName name="ставка_06_3_5" localSheetId="5">#REF!</definedName>
    <definedName name="ставка_06_3_5" localSheetId="2">#REF!</definedName>
    <definedName name="ставка_06_3_5" localSheetId="1">#REF!</definedName>
    <definedName name="ставка_06_3_5">#REF!</definedName>
    <definedName name="ставка_06_3_6" localSheetId="4">#REF!</definedName>
    <definedName name="ставка_06_3_6" localSheetId="5">#REF!</definedName>
    <definedName name="ставка_06_3_6" localSheetId="2">#REF!</definedName>
    <definedName name="ставка_06_3_6" localSheetId="1">#REF!</definedName>
    <definedName name="ставка_06_3_6">#REF!</definedName>
    <definedName name="ставка_06_3_7" localSheetId="4">#REF!</definedName>
    <definedName name="ставка_06_3_7" localSheetId="5">#REF!</definedName>
    <definedName name="ставка_06_3_7" localSheetId="2">#REF!</definedName>
    <definedName name="ставка_06_3_7" localSheetId="1">#REF!</definedName>
    <definedName name="ставка_06_3_7">#REF!</definedName>
    <definedName name="ставка_06_3_8" localSheetId="4">#REF!</definedName>
    <definedName name="ставка_06_3_8" localSheetId="5">#REF!</definedName>
    <definedName name="ставка_06_3_8" localSheetId="2">#REF!</definedName>
    <definedName name="ставка_06_3_8" localSheetId="1">#REF!</definedName>
    <definedName name="ставка_06_3_8">#REF!</definedName>
    <definedName name="ставка_06_3_9" localSheetId="4">#REF!</definedName>
    <definedName name="ставка_06_3_9" localSheetId="5">#REF!</definedName>
    <definedName name="ставка_06_3_9" localSheetId="2">#REF!</definedName>
    <definedName name="ставка_06_3_9" localSheetId="1">#REF!</definedName>
    <definedName name="ставка_06_3_9">#REF!</definedName>
    <definedName name="ставка_07_2_1" localSheetId="4">#REF!</definedName>
    <definedName name="ставка_07_2_1" localSheetId="5">#REF!</definedName>
    <definedName name="ставка_07_2_1" localSheetId="2">#REF!</definedName>
    <definedName name="ставка_07_2_1" localSheetId="1">#REF!</definedName>
    <definedName name="ставка_07_2_1">#REF!</definedName>
    <definedName name="ставка_07_2_10" localSheetId="4">#REF!</definedName>
    <definedName name="ставка_07_2_10" localSheetId="5">#REF!</definedName>
    <definedName name="ставка_07_2_10" localSheetId="2">#REF!</definedName>
    <definedName name="ставка_07_2_10" localSheetId="1">#REF!</definedName>
    <definedName name="ставка_07_2_10">#REF!</definedName>
    <definedName name="ставка_07_2_2" localSheetId="4">#REF!</definedName>
    <definedName name="ставка_07_2_2" localSheetId="5">#REF!</definedName>
    <definedName name="ставка_07_2_2" localSheetId="2">#REF!</definedName>
    <definedName name="ставка_07_2_2" localSheetId="1">#REF!</definedName>
    <definedName name="ставка_07_2_2">#REF!</definedName>
    <definedName name="ставка_07_2_3" localSheetId="4">#REF!</definedName>
    <definedName name="ставка_07_2_3" localSheetId="5">#REF!</definedName>
    <definedName name="ставка_07_2_3" localSheetId="2">#REF!</definedName>
    <definedName name="ставка_07_2_3" localSheetId="1">#REF!</definedName>
    <definedName name="ставка_07_2_3">#REF!</definedName>
    <definedName name="ставка_07_2_4" localSheetId="4">#REF!</definedName>
    <definedName name="ставка_07_2_4" localSheetId="5">#REF!</definedName>
    <definedName name="ставка_07_2_4" localSheetId="2">#REF!</definedName>
    <definedName name="ставка_07_2_4" localSheetId="1">#REF!</definedName>
    <definedName name="ставка_07_2_4">#REF!</definedName>
    <definedName name="ставка_07_2_5" localSheetId="4">#REF!</definedName>
    <definedName name="ставка_07_2_5" localSheetId="5">#REF!</definedName>
    <definedName name="ставка_07_2_5" localSheetId="2">#REF!</definedName>
    <definedName name="ставка_07_2_5" localSheetId="1">#REF!</definedName>
    <definedName name="ставка_07_2_5">#REF!</definedName>
    <definedName name="ставка_07_2_6" localSheetId="4">#REF!</definedName>
    <definedName name="ставка_07_2_6" localSheetId="5">#REF!</definedName>
    <definedName name="ставка_07_2_6" localSheetId="2">#REF!</definedName>
    <definedName name="ставка_07_2_6" localSheetId="1">#REF!</definedName>
    <definedName name="ставка_07_2_6">#REF!</definedName>
    <definedName name="ставка_07_2_7" localSheetId="4">#REF!</definedName>
    <definedName name="ставка_07_2_7" localSheetId="5">#REF!</definedName>
    <definedName name="ставка_07_2_7" localSheetId="2">#REF!</definedName>
    <definedName name="ставка_07_2_7" localSheetId="1">#REF!</definedName>
    <definedName name="ставка_07_2_7">#REF!</definedName>
    <definedName name="ставка_07_2_8" localSheetId="4">#REF!</definedName>
    <definedName name="ставка_07_2_8" localSheetId="5">#REF!</definedName>
    <definedName name="ставка_07_2_8" localSheetId="2">#REF!</definedName>
    <definedName name="ставка_07_2_8" localSheetId="1">#REF!</definedName>
    <definedName name="ставка_07_2_8">#REF!</definedName>
    <definedName name="ставка_07_2_9" localSheetId="4">#REF!</definedName>
    <definedName name="ставка_07_2_9" localSheetId="5">#REF!</definedName>
    <definedName name="ставка_07_2_9" localSheetId="2">#REF!</definedName>
    <definedName name="ставка_07_2_9" localSheetId="1">#REF!</definedName>
    <definedName name="ставка_07_2_9">#REF!</definedName>
    <definedName name="ставка_07_3_1" localSheetId="4">#REF!</definedName>
    <definedName name="ставка_07_3_1" localSheetId="5">#REF!</definedName>
    <definedName name="ставка_07_3_1" localSheetId="2">#REF!</definedName>
    <definedName name="ставка_07_3_1" localSheetId="1">#REF!</definedName>
    <definedName name="ставка_07_3_1">#REF!</definedName>
    <definedName name="ставка_07_3_10" localSheetId="4">#REF!</definedName>
    <definedName name="ставка_07_3_10" localSheetId="5">#REF!</definedName>
    <definedName name="ставка_07_3_10" localSheetId="2">#REF!</definedName>
    <definedName name="ставка_07_3_10" localSheetId="1">#REF!</definedName>
    <definedName name="ставка_07_3_10">#REF!</definedName>
    <definedName name="ставка_07_3_2" localSheetId="4">#REF!</definedName>
    <definedName name="ставка_07_3_2" localSheetId="5">#REF!</definedName>
    <definedName name="ставка_07_3_2" localSheetId="2">#REF!</definedName>
    <definedName name="ставка_07_3_2" localSheetId="1">#REF!</definedName>
    <definedName name="ставка_07_3_2">#REF!</definedName>
    <definedName name="ставка_07_3_3" localSheetId="4">#REF!</definedName>
    <definedName name="ставка_07_3_3" localSheetId="5">#REF!</definedName>
    <definedName name="ставка_07_3_3" localSheetId="2">#REF!</definedName>
    <definedName name="ставка_07_3_3" localSheetId="1">#REF!</definedName>
    <definedName name="ставка_07_3_3">#REF!</definedName>
    <definedName name="ставка_07_3_4" localSheetId="4">#REF!</definedName>
    <definedName name="ставка_07_3_4" localSheetId="5">#REF!</definedName>
    <definedName name="ставка_07_3_4" localSheetId="2">#REF!</definedName>
    <definedName name="ставка_07_3_4" localSheetId="1">#REF!</definedName>
    <definedName name="ставка_07_3_4">#REF!</definedName>
    <definedName name="ставка_07_3_5" localSheetId="4">#REF!</definedName>
    <definedName name="ставка_07_3_5" localSheetId="5">#REF!</definedName>
    <definedName name="ставка_07_3_5" localSheetId="2">#REF!</definedName>
    <definedName name="ставка_07_3_5" localSheetId="1">#REF!</definedName>
    <definedName name="ставка_07_3_5">#REF!</definedName>
    <definedName name="ставка_07_3_6" localSheetId="4">#REF!</definedName>
    <definedName name="ставка_07_3_6" localSheetId="5">#REF!</definedName>
    <definedName name="ставка_07_3_6" localSheetId="2">#REF!</definedName>
    <definedName name="ставка_07_3_6" localSheetId="1">#REF!</definedName>
    <definedName name="ставка_07_3_6">#REF!</definedName>
    <definedName name="ставка_07_3_7" localSheetId="4">#REF!</definedName>
    <definedName name="ставка_07_3_7" localSheetId="5">#REF!</definedName>
    <definedName name="ставка_07_3_7" localSheetId="2">#REF!</definedName>
    <definedName name="ставка_07_3_7" localSheetId="1">#REF!</definedName>
    <definedName name="ставка_07_3_7">#REF!</definedName>
    <definedName name="ставка_07_3_8" localSheetId="4">#REF!</definedName>
    <definedName name="ставка_07_3_8" localSheetId="5">#REF!</definedName>
    <definedName name="ставка_07_3_8" localSheetId="2">#REF!</definedName>
    <definedName name="ставка_07_3_8" localSheetId="1">#REF!</definedName>
    <definedName name="ставка_07_3_8">#REF!</definedName>
    <definedName name="ставка_07_3_9" localSheetId="4">#REF!</definedName>
    <definedName name="ставка_07_3_9" localSheetId="5">#REF!</definedName>
    <definedName name="ставка_07_3_9" localSheetId="2">#REF!</definedName>
    <definedName name="ставка_07_3_9" localSheetId="1">#REF!</definedName>
    <definedName name="ставка_07_3_9">#REF!</definedName>
    <definedName name="сто" localSheetId="4">#REF!</definedName>
    <definedName name="сто" localSheetId="5">#REF!</definedName>
    <definedName name="сто" localSheetId="2">#REF!</definedName>
    <definedName name="сто" localSheetId="1">#REF!</definedName>
    <definedName name="сто">#REF!</definedName>
    <definedName name="стоимость">43508</definedName>
    <definedName name="Суп" localSheetId="8">#REF!</definedName>
    <definedName name="Суп" localSheetId="4">#REF!</definedName>
    <definedName name="Суп" localSheetId="7">#REF!</definedName>
    <definedName name="Суп" localSheetId="5">#REF!</definedName>
    <definedName name="Суп" localSheetId="0">#REF!</definedName>
    <definedName name="Суп" localSheetId="2">#REF!</definedName>
    <definedName name="Суп" localSheetId="1">#REF!</definedName>
    <definedName name="Суп">#REF!</definedName>
    <definedName name="Сурхондарё" localSheetId="8">#REF!</definedName>
    <definedName name="Сурхондарё" localSheetId="4">#REF!</definedName>
    <definedName name="Сурхондарё" localSheetId="7">#REF!</definedName>
    <definedName name="Сурхондарё" localSheetId="5">#REF!</definedName>
    <definedName name="Сурхондарё" localSheetId="0">#REF!</definedName>
    <definedName name="Сурхондарё" localSheetId="2">#REF!</definedName>
    <definedName name="Сурхондарё" localSheetId="1">#REF!</definedName>
    <definedName name="Сурхондарё">#REF!</definedName>
    <definedName name="таб111" localSheetId="8">#REF!</definedName>
    <definedName name="таб111" localSheetId="4">#REF!</definedName>
    <definedName name="таб111" localSheetId="7">#REF!</definedName>
    <definedName name="таб111" localSheetId="5">#REF!</definedName>
    <definedName name="таб111" localSheetId="0">#REF!</definedName>
    <definedName name="таб111" localSheetId="2">#REF!</definedName>
    <definedName name="таб111" localSheetId="1">#REF!</definedName>
    <definedName name="таб111">#REF!</definedName>
    <definedName name="таб2" localSheetId="4">#REF!</definedName>
    <definedName name="таб2" localSheetId="5">#REF!</definedName>
    <definedName name="таб2" localSheetId="2">#REF!</definedName>
    <definedName name="таб2" localSheetId="1">#REF!</definedName>
    <definedName name="таб2">#REF!</definedName>
    <definedName name="таб22" localSheetId="4">#REF!</definedName>
    <definedName name="таб22" localSheetId="5">#REF!</definedName>
    <definedName name="таб22" localSheetId="2">#REF!</definedName>
    <definedName name="таб22" localSheetId="1">#REF!</definedName>
    <definedName name="таб22">#REF!</definedName>
    <definedName name="таблица1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блица1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шкилий_чора_тадбирлар__номи_ва_ишлаб_чиўариладиганг_маҳсулот" localSheetId="8">#REF!</definedName>
    <definedName name="Ташкилий_чора_тадбирлар__номи_ва_ишлаб_чиўариладиганг_маҳсулот" localSheetId="4">#REF!</definedName>
    <definedName name="Ташкилий_чора_тадбирлар__номи_ва_ишлаб_чиўариладиганг_маҳсулот" localSheetId="7">#REF!</definedName>
    <definedName name="Ташкилий_чора_тадбирлар__номи_ва_ишлаб_чиўариладиганг_маҳсулот" localSheetId="5">#REF!</definedName>
    <definedName name="Ташкилий_чора_тадбирлар__номи_ва_ишлаб_чиўариладиганг_маҳсулот" localSheetId="0">#REF!</definedName>
    <definedName name="Ташкилий_чора_тадбирлар__номи_ва_ишлаб_чиўариладиганг_маҳсулот" localSheetId="2">#REF!</definedName>
    <definedName name="Ташкилий_чора_тадбирлар__номи_ва_ишлаб_чиўариладиганг_маҳсулот" localSheetId="1">#REF!</definedName>
    <definedName name="Ташкилий_чора_тадбирлар__номи_ва_ишлаб_чиўариладиганг_маҳсулот">#REF!</definedName>
    <definedName name="ТекПерес" localSheetId="8">#REF!</definedName>
    <definedName name="ТекПерес" localSheetId="4">#REF!</definedName>
    <definedName name="ТекПерес" localSheetId="7">#REF!</definedName>
    <definedName name="ТекПерес" localSheetId="5">#REF!</definedName>
    <definedName name="ТекПерес" localSheetId="0">#REF!</definedName>
    <definedName name="ТекПерес" localSheetId="2">#REF!</definedName>
    <definedName name="ТекПерес" localSheetId="1">#REF!</definedName>
    <definedName name="ТекПерес">#REF!</definedName>
    <definedName name="Термиз_шаҳри" localSheetId="8">#REF!</definedName>
    <definedName name="Термиз_шаҳри" localSheetId="4">#REF!</definedName>
    <definedName name="Термиз_шаҳри" localSheetId="7">#REF!</definedName>
    <definedName name="Термиз_шаҳри" localSheetId="5">#REF!</definedName>
    <definedName name="Термиз_шаҳри" localSheetId="0">#REF!</definedName>
    <definedName name="Термиз_шаҳри" localSheetId="2">#REF!</definedName>
    <definedName name="Термиз_шаҳри" localSheetId="1">#REF!</definedName>
    <definedName name="Термиз_шаҳри">#REF!</definedName>
    <definedName name="Территории" localSheetId="0" hidden="1">#REF!</definedName>
    <definedName name="Территории" hidden="1">#REF!</definedName>
    <definedName name="тмвюқт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8">#REF!</definedName>
    <definedName name="тов" localSheetId="4">#REF!</definedName>
    <definedName name="тов" localSheetId="7">#REF!</definedName>
    <definedName name="тов" localSheetId="5">#REF!</definedName>
    <definedName name="тов" localSheetId="0">#REF!</definedName>
    <definedName name="тов" localSheetId="2">#REF!</definedName>
    <definedName name="тов" localSheetId="1">#REF!</definedName>
    <definedName name="тов">#REF!</definedName>
    <definedName name="тога" localSheetId="8">#REF!</definedName>
    <definedName name="тога" localSheetId="4">#REF!</definedName>
    <definedName name="тога" localSheetId="7">#REF!</definedName>
    <definedName name="тога" localSheetId="5">#REF!</definedName>
    <definedName name="тога" localSheetId="0">#REF!</definedName>
    <definedName name="тога" localSheetId="2">#REF!</definedName>
    <definedName name="тога" localSheetId="1">#REF!</definedName>
    <definedName name="тога">#REF!</definedName>
    <definedName name="Тошкент" localSheetId="8">#REF!</definedName>
    <definedName name="Тошкент" localSheetId="4">#REF!</definedName>
    <definedName name="Тошкент" localSheetId="7">#REF!</definedName>
    <definedName name="Тошкент" localSheetId="5">#REF!</definedName>
    <definedName name="Тошкент" localSheetId="0">#REF!</definedName>
    <definedName name="Тошкент" localSheetId="2">#REF!</definedName>
    <definedName name="Тошкент" localSheetId="1">#REF!</definedName>
    <definedName name="Тошкент">#REF!</definedName>
    <definedName name="транспоовооов" hidden="1">#REF!</definedName>
    <definedName name="тт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" localSheetId="8">#REF!</definedName>
    <definedName name="у" localSheetId="4">#REF!</definedName>
    <definedName name="у" localSheetId="7">#REF!</definedName>
    <definedName name="у" localSheetId="5">#REF!</definedName>
    <definedName name="у" localSheetId="0">#REF!</definedName>
    <definedName name="у" localSheetId="2">#REF!</definedName>
    <definedName name="у" localSheetId="1">#REF!</definedName>
    <definedName name="у">#REF!</definedName>
    <definedName name="уав" localSheetId="8">#REF!</definedName>
    <definedName name="уав" localSheetId="4">#REF!</definedName>
    <definedName name="уав" localSheetId="7">#REF!</definedName>
    <definedName name="уав" localSheetId="5">#REF!</definedName>
    <definedName name="уав" localSheetId="0">#REF!</definedName>
    <definedName name="уав" localSheetId="2">#REF!</definedName>
    <definedName name="уав" localSheetId="1">#REF!</definedName>
    <definedName name="уав">#REF!</definedName>
    <definedName name="ўзхў" localSheetId="8" hidden="1">#REF!</definedName>
    <definedName name="ўзхў" localSheetId="7" hidden="1">#REF!</definedName>
    <definedName name="ўзхў" hidden="1">#REF!</definedName>
    <definedName name="укауаук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ауаук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ауаук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С" localSheetId="8">#REF!</definedName>
    <definedName name="УКС" localSheetId="4">#REF!</definedName>
    <definedName name="УКС" localSheetId="7">#REF!</definedName>
    <definedName name="УКС" localSheetId="5">#REF!</definedName>
    <definedName name="УКС" localSheetId="0">#REF!</definedName>
    <definedName name="УКС" localSheetId="2">#REF!</definedName>
    <definedName name="УКС" localSheetId="1">#REF!</definedName>
    <definedName name="УКС">#REF!</definedName>
    <definedName name="УРГАНЧТУМАН" localSheetId="8">#REF!</definedName>
    <definedName name="УРГАНЧТУМАН" localSheetId="4">#REF!</definedName>
    <definedName name="УРГАНЧТУМАН" localSheetId="7">#REF!</definedName>
    <definedName name="УРГАНЧТУМАН" localSheetId="5">#REF!</definedName>
    <definedName name="УРГАНЧТУМАН" localSheetId="0">#REF!</definedName>
    <definedName name="УРГАНЧТУМАН" localSheetId="2">#REF!</definedName>
    <definedName name="УРГАНЧТУМАН" localSheetId="1">#REF!</definedName>
    <definedName name="УРГАНЧТУМАН">#REF!</definedName>
    <definedName name="УРГАНЧШАХАР" localSheetId="8">#REF!</definedName>
    <definedName name="УРГАНЧШАХАР" localSheetId="4">#REF!</definedName>
    <definedName name="УРГАНЧШАХАР" localSheetId="7">#REF!</definedName>
    <definedName name="УРГАНЧШАХАР" localSheetId="5">#REF!</definedName>
    <definedName name="УРГАНЧШАХАР" localSheetId="0">#REF!</definedName>
    <definedName name="УРГАНЧШАХАР" localSheetId="2">#REF!</definedName>
    <definedName name="УРГАНЧШАХАР" localSheetId="1">#REF!</definedName>
    <definedName name="УРГАНЧШАХАР">#REF!</definedName>
    <definedName name="урта" hidden="1">#REF!</definedName>
    <definedName name="уртачирчик" hidden="1">#REF!</definedName>
    <definedName name="ўртачирчик" hidden="1">#REF!</definedName>
    <definedName name="утв2" localSheetId="4">#REF!</definedName>
    <definedName name="утв2" localSheetId="5">#REF!</definedName>
    <definedName name="утв2" localSheetId="2">#REF!</definedName>
    <definedName name="утв2" localSheetId="1">#REF!</definedName>
    <definedName name="утв2">#REF!</definedName>
    <definedName name="УТГ" hidden="1">#REF!</definedName>
    <definedName name="ф" localSheetId="4">#REF!</definedName>
    <definedName name="ф" localSheetId="5">#REF!</definedName>
    <definedName name="ф" localSheetId="2">#REF!</definedName>
    <definedName name="ф" localSheetId="1">#REF!</definedName>
    <definedName name="ф">#REF!</definedName>
    <definedName name="ф2" hidden="1">#REF!</definedName>
    <definedName name="ф5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қвақвавқпмвпа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қвақвавқпмвпа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қвақвавқпмвп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ргона" localSheetId="8">#REF!</definedName>
    <definedName name="Фаргона" localSheetId="4">#REF!</definedName>
    <definedName name="Фаргона" localSheetId="7">#REF!</definedName>
    <definedName name="Фаргона" localSheetId="5">#REF!</definedName>
    <definedName name="Фаргона" localSheetId="0">#REF!</definedName>
    <definedName name="Фаргона" localSheetId="2">#REF!</definedName>
    <definedName name="Фаргона" localSheetId="1">#REF!</definedName>
    <definedName name="Фаргона">#REF!</definedName>
    <definedName name="февраль" localSheetId="8" hidden="1">#REF!,#REF!,#REF!,#REF!</definedName>
    <definedName name="февраль" localSheetId="7" hidden="1">#REF!,#REF!,#REF!,#REF!</definedName>
    <definedName name="февраль" hidden="1">#REF!,#REF!,#REF!,#REF!</definedName>
    <definedName name="ФЗСЖЧШ__ХЛЭЖШО" localSheetId="8">#REF!</definedName>
    <definedName name="ФЗСЖЧШ__ХЛЭЖШО" localSheetId="4">#REF!</definedName>
    <definedName name="ФЗСЖЧШ__ХЛЭЖШО" localSheetId="7">#REF!</definedName>
    <definedName name="ФЗСЖЧШ__ХЛЭЖШО" localSheetId="5">#REF!</definedName>
    <definedName name="ФЗСЖЧШ__ХЛЭЖШО" localSheetId="0">#REF!</definedName>
    <definedName name="ФЗСЖЧШ__ХЛЭЖШО" localSheetId="2">#REF!</definedName>
    <definedName name="ФЗСЖЧШ__ХЛЭЖШО" localSheetId="1">#REF!</definedName>
    <definedName name="ФЗСЖЧШ__ХЛЭЖШО">#REF!</definedName>
    <definedName name="фқақвақвақвақва" localSheetId="8" hidden="1">#REF!</definedName>
    <definedName name="фқақвақвақвақва" localSheetId="7" hidden="1">#REF!</definedName>
    <definedName name="фқақвақвақвақва" hidden="1">#REF!</definedName>
    <definedName name="фқақвапвпмв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қвапвпмв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қвапвпм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оиз" localSheetId="8">#REF!</definedName>
    <definedName name="фоиз" localSheetId="4">#REF!</definedName>
    <definedName name="фоиз" localSheetId="7">#REF!</definedName>
    <definedName name="фоиз" localSheetId="5">#REF!</definedName>
    <definedName name="фоиз" localSheetId="0">#REF!</definedName>
    <definedName name="фоиз" localSheetId="2">#REF!</definedName>
    <definedName name="фоиз" localSheetId="1">#REF!</definedName>
    <definedName name="фоиз">#REF!</definedName>
    <definedName name="форма_таб0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8">#REF!</definedName>
    <definedName name="ффф" localSheetId="4">#REF!</definedName>
    <definedName name="ффф" localSheetId="7">#REF!</definedName>
    <definedName name="ффф" localSheetId="5">#REF!</definedName>
    <definedName name="ффф" localSheetId="0">#REF!</definedName>
    <definedName name="ффф" localSheetId="2">#REF!</definedName>
    <definedName name="ффф" localSheetId="1">#REF!</definedName>
    <definedName name="ффф">#REF!</definedName>
    <definedName name="ффффффффффффффф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ффффффффффффф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ффффффффффффф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ыв" localSheetId="8">#REF!</definedName>
    <definedName name="фыв" localSheetId="4">#REF!</definedName>
    <definedName name="фыв" localSheetId="7">#REF!</definedName>
    <definedName name="фыв" localSheetId="5">#REF!</definedName>
    <definedName name="фыв" localSheetId="0">#REF!</definedName>
    <definedName name="фыв" localSheetId="2">#REF!</definedName>
    <definedName name="фыв" localSheetId="1">#REF!</definedName>
    <definedName name="фыв">#REF!</definedName>
    <definedName name="ХИВАТУМАН" localSheetId="8">#REF!</definedName>
    <definedName name="ХИВАТУМАН" localSheetId="4">#REF!</definedName>
    <definedName name="ХИВАТУМАН" localSheetId="7">#REF!</definedName>
    <definedName name="ХИВАТУМАН" localSheetId="5">#REF!</definedName>
    <definedName name="ХИВАТУМАН" localSheetId="0">#REF!</definedName>
    <definedName name="ХИВАТУМАН" localSheetId="2">#REF!</definedName>
    <definedName name="ХИВАТУМАН" localSheetId="1">#REF!</definedName>
    <definedName name="ХИВАТУМАН">#REF!</definedName>
    <definedName name="ХОНКАТУМАН" localSheetId="8">#REF!</definedName>
    <definedName name="ХОНКАТУМАН" localSheetId="4">#REF!</definedName>
    <definedName name="ХОНКАТУМАН" localSheetId="7">#REF!</definedName>
    <definedName name="ХОНКАТУМАН" localSheetId="5">#REF!</definedName>
    <definedName name="ХОНКАТУМАН" localSheetId="0">#REF!</definedName>
    <definedName name="ХОНКАТУМАН" localSheetId="2">#REF!</definedName>
    <definedName name="ХОНКАТУМАН" localSheetId="1">#REF!</definedName>
    <definedName name="ХОНКАТУМАН">#REF!</definedName>
    <definedName name="Хоразм" localSheetId="4">#REF!</definedName>
    <definedName name="Хоразм" localSheetId="5">#REF!</definedName>
    <definedName name="Хоразм" localSheetId="2">#REF!</definedName>
    <definedName name="Хоразм" localSheetId="1">#REF!</definedName>
    <definedName name="Хоразм">#REF!</definedName>
    <definedName name="хуршид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ршид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цвфй" hidden="1">#REF!</definedName>
    <definedName name="ЦУК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цкцк" localSheetId="8" hidden="1">#REF!</definedName>
    <definedName name="цукцкцк" localSheetId="7" hidden="1">#REF!</definedName>
    <definedName name="цукцкцк" localSheetId="0" hidden="1">#REF!</definedName>
    <definedName name="цукцкцк" hidden="1">#REF!</definedName>
    <definedName name="цц" localSheetId="8">#REF!</definedName>
    <definedName name="цц" localSheetId="4">#REF!</definedName>
    <definedName name="цц" localSheetId="7">#REF!</definedName>
    <definedName name="цц" localSheetId="5">#REF!</definedName>
    <definedName name="цц" localSheetId="0">#REF!</definedName>
    <definedName name="цц" localSheetId="2">#REF!</definedName>
    <definedName name="цц" localSheetId="1">#REF!</definedName>
    <definedName name="цц">#REF!</definedName>
    <definedName name="чапо" localSheetId="8" hidden="1">#REF!</definedName>
    <definedName name="чапо" localSheetId="7" hidden="1">#REF!</definedName>
    <definedName name="чапо" hidden="1">#REF!</definedName>
    <definedName name="чпиваравреаер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пиваравреаер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пиваравреае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ыв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.ж._счетчик__сиз" localSheetId="8">#REF!</definedName>
    <definedName name="ш.ж._счетчик__сиз" localSheetId="4">#REF!</definedName>
    <definedName name="ш.ж._счетчик__сиз" localSheetId="7">#REF!</definedName>
    <definedName name="ш.ж._счетчик__сиз" localSheetId="5">#REF!</definedName>
    <definedName name="ш.ж._счетчик__сиз" localSheetId="0">#REF!</definedName>
    <definedName name="ш.ж._счетчик__сиз" localSheetId="2">#REF!</definedName>
    <definedName name="ш.ж._счетчик__сиз" localSheetId="1">#REF!</definedName>
    <definedName name="ш.ж._счетчик__сиз">#REF!</definedName>
    <definedName name="Шахар" localSheetId="8">#REF!</definedName>
    <definedName name="Шахар" localSheetId="4">#REF!</definedName>
    <definedName name="Шахар" localSheetId="7">#REF!</definedName>
    <definedName name="Шахар" localSheetId="5">#REF!</definedName>
    <definedName name="Шахар" localSheetId="0">#REF!</definedName>
    <definedName name="Шахар" localSheetId="2">#REF!</definedName>
    <definedName name="Шахар" localSheetId="1">#REF!</definedName>
    <definedName name="Шахар">#REF!</definedName>
    <definedName name="шкқвнес" localSheetId="8">#REF!</definedName>
    <definedName name="шкқвнес" localSheetId="4">#REF!</definedName>
    <definedName name="шкқвнес" localSheetId="7">#REF!</definedName>
    <definedName name="шкқвнес" localSheetId="5">#REF!</definedName>
    <definedName name="шкқвнес" localSheetId="0">#REF!</definedName>
    <definedName name="шкқвнес" localSheetId="2">#REF!</definedName>
    <definedName name="шкқвнес" localSheetId="1">#REF!</definedName>
    <definedName name="шкқвнес">#REF!</definedName>
    <definedName name="шл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шглгшлгшлгшлг" localSheetId="8" hidden="1">{#N/A,#N/A,TRUE,"일정"}</definedName>
    <definedName name="шлшглгшлгшлгшлг" localSheetId="7" hidden="1">{#N/A,#N/A,TRUE,"일정"}</definedName>
    <definedName name="шлшглгшлгшлгшлг" hidden="1">{#N/A,#N/A,TRUE,"일정"}</definedName>
    <definedName name="шурик" localSheetId="8">#REF!</definedName>
    <definedName name="шурик" localSheetId="4">#REF!</definedName>
    <definedName name="шурик" localSheetId="7">#REF!</definedName>
    <definedName name="шурик" localSheetId="5">#REF!</definedName>
    <definedName name="шурик" localSheetId="0">#REF!</definedName>
    <definedName name="шурик" localSheetId="2">#REF!</definedName>
    <definedName name="шурик" localSheetId="1">#REF!</definedName>
    <definedName name="шурик">#REF!</definedName>
    <definedName name="шш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зш" localSheetId="8">#REF!</definedName>
    <definedName name="щзш" localSheetId="4">#REF!</definedName>
    <definedName name="щзш" localSheetId="7">#REF!</definedName>
    <definedName name="щзш" localSheetId="5">#REF!</definedName>
    <definedName name="щзш" localSheetId="0">#REF!</definedName>
    <definedName name="щзш" localSheetId="2">#REF!</definedName>
    <definedName name="щзш" localSheetId="1">#REF!</definedName>
    <definedName name="щзш">#REF!</definedName>
    <definedName name="щщ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8">#REF!</definedName>
    <definedName name="щщщщ" localSheetId="4">#REF!</definedName>
    <definedName name="щщщщ" localSheetId="7">#REF!</definedName>
    <definedName name="щщщщ" localSheetId="5">#REF!</definedName>
    <definedName name="щщщщ" localSheetId="0">#REF!</definedName>
    <definedName name="щщщщ" localSheetId="2">#REF!</definedName>
    <definedName name="щщщщ" localSheetId="1">#REF!</definedName>
    <definedName name="щщщщ">#REF!</definedName>
    <definedName name="ыаувыавамвпмвапвап" localSheetId="8" hidden="1">#REF!</definedName>
    <definedName name="ыаувыавамвпмвапвап" localSheetId="7" hidden="1">#REF!</definedName>
    <definedName name="ыаувыавамвпмвапвап" hidden="1">#REF!</definedName>
    <definedName name="ыафыафывафыафыафыа" localSheetId="8" hidden="1">#REF!</definedName>
    <definedName name="ыафыафывафыафыафыа" localSheetId="7" hidden="1">#REF!</definedName>
    <definedName name="ыафыафывафыафыафыа" hidden="1">#REF!</definedName>
    <definedName name="ыв" localSheetId="4">#REF!</definedName>
    <definedName name="ыв" localSheetId="5">#REF!</definedName>
    <definedName name="ыв" localSheetId="2">#REF!</definedName>
    <definedName name="ыв" localSheetId="1">#REF!</definedName>
    <definedName name="ыв">#REF!</definedName>
    <definedName name="ываавпмвмпва" hidden="1">#REF!</definedName>
    <definedName name="ывавы" localSheetId="4">#REF!</definedName>
    <definedName name="ывавы" localSheetId="5">#REF!</definedName>
    <definedName name="ывавы" localSheetId="2">#REF!</definedName>
    <definedName name="ывавы" localSheetId="1">#REF!</definedName>
    <definedName name="ывавы">#REF!</definedName>
    <definedName name="ываыавывавы" hidden="1">#REF!</definedName>
    <definedName name="ываыаыаывамыв" hidden="1">#REF!</definedName>
    <definedName name="ываывавпвпаиаиа" hidden="1">#REF!</definedName>
    <definedName name="ывкпирц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павпмиап" hidden="1">#REF!</definedName>
    <definedName name="ывываыавпмавпмиам" hidden="1">#REF!</definedName>
    <definedName name="ыпвапвапавпаиап" localSheetId="8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вапвапавпаиап" localSheetId="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вапвапавпаиап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цвуц" localSheetId="8">#REF!</definedName>
    <definedName name="ыцвуц" localSheetId="4">#REF!</definedName>
    <definedName name="ыцвуц" localSheetId="7">#REF!</definedName>
    <definedName name="ыцвуц" localSheetId="5">#REF!</definedName>
    <definedName name="ыцвуц" localSheetId="0">#REF!</definedName>
    <definedName name="ыцвуц" localSheetId="2">#REF!</definedName>
    <definedName name="ыцвуц" localSheetId="1">#REF!</definedName>
    <definedName name="ыцвуц">#REF!</definedName>
    <definedName name="ыы" localSheetId="8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localSheetId="7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ы" localSheetId="8">#REF!</definedName>
    <definedName name="ыыы" localSheetId="4">#REF!</definedName>
    <definedName name="ыыы" localSheetId="7">#REF!</definedName>
    <definedName name="ыыы" localSheetId="5">#REF!</definedName>
    <definedName name="ыыы" localSheetId="0">#REF!</definedName>
    <definedName name="ыыы" localSheetId="2">#REF!</definedName>
    <definedName name="ыыы" localSheetId="1">#REF!</definedName>
    <definedName name="ыыы">#REF!</definedName>
    <definedName name="ьь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ХА" localSheetId="8">#REF!</definedName>
    <definedName name="ЭХА" localSheetId="4">#REF!</definedName>
    <definedName name="ЭХА" localSheetId="7">#REF!</definedName>
    <definedName name="ЭХА" localSheetId="5">#REF!</definedName>
    <definedName name="ЭХА" localSheetId="0">#REF!</definedName>
    <definedName name="ЭХА" localSheetId="2">#REF!</definedName>
    <definedName name="ЭХА" localSheetId="1">#REF!</definedName>
    <definedName name="ЭХА">#REF!</definedName>
    <definedName name="ээээээ" localSheetId="8" hidden="1">#REF!</definedName>
    <definedName name="ээээээ" localSheetId="7" hidden="1">#REF!</definedName>
    <definedName name="ээээээ" localSheetId="0" hidden="1">#REF!</definedName>
    <definedName name="ээээээ" hidden="1">#REF!</definedName>
    <definedName name="юб" localSheetId="8">#REF!</definedName>
    <definedName name="юб" localSheetId="4">#REF!</definedName>
    <definedName name="юб" localSheetId="7">#REF!</definedName>
    <definedName name="юб" localSheetId="5">#REF!</definedName>
    <definedName name="юб" localSheetId="2">#REF!</definedName>
    <definedName name="юб" localSheetId="1">#REF!</definedName>
    <definedName name="юб">#REF!</definedName>
    <definedName name="юкори" hidden="1">#REF!</definedName>
    <definedName name="юю" localSheetId="4">#REF!</definedName>
    <definedName name="юю" localSheetId="5">#REF!</definedName>
    <definedName name="юю" localSheetId="2">#REF!</definedName>
    <definedName name="юю" localSheetId="1">#REF!</definedName>
    <definedName name="юю">#REF!</definedName>
    <definedName name="я\чсячсячсячсячсячсячсмячс" hidden="1">#REF!</definedName>
    <definedName name="яавқақамвқам" localSheetId="8" hidden="1">{"'Monthly 1997'!$A$3:$S$89"}</definedName>
    <definedName name="яавқақамвқам" localSheetId="7" hidden="1">{"'Monthly 1997'!$A$3:$S$89"}</definedName>
    <definedName name="яавқақамвқам" hidden="1">{"'Monthly 1997'!$A$3:$S$89"}</definedName>
    <definedName name="яқвяқвяқававқмсвмвмва" hidden="1">#REF!</definedName>
    <definedName name="ЯНГИАРИКТУМАН" localSheetId="4">#REF!</definedName>
    <definedName name="ЯНГИАРИКТУМАН" localSheetId="5">#REF!</definedName>
    <definedName name="ЯНГИАРИКТУМАН" localSheetId="2">#REF!</definedName>
    <definedName name="ЯНГИАРИКТУМАН" localSheetId="1">#REF!</definedName>
    <definedName name="ЯНГИАРИКТУМАН">#REF!</definedName>
    <definedName name="ЯНГИБОЗОРТУМАН" localSheetId="4">#REF!</definedName>
    <definedName name="ЯНГИБОЗОРТУМАН" localSheetId="5">#REF!</definedName>
    <definedName name="ЯНГИБОЗОРТУМАН" localSheetId="2">#REF!</definedName>
    <definedName name="ЯНГИБОЗОРТУМАН" localSheetId="1">#REF!</definedName>
    <definedName name="ЯНГИБОЗОРТУМАН">#REF!</definedName>
    <definedName name="ячсячсячсячсячс" hidden="1">#REF!</definedName>
    <definedName name="ㄱㄱㄱ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localSheetId="8" hidden="1">{#N/A,#N/A,TRUE,"일정"}</definedName>
    <definedName name="ㄱㄷㄱㄱ" localSheetId="7" hidden="1">{#N/A,#N/A,TRUE,"일정"}</definedName>
    <definedName name="ㄱㄷㄱㄱ" hidden="1">{#N/A,#N/A,TRUE,"일정"}</definedName>
    <definedName name="개5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5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중QC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중QC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영환경" localSheetId="8" hidden="1">{#N/A,#N/A,TRUE,"일정"}</definedName>
    <definedName name="경영환경" localSheetId="7" hidden="1">{#N/A,#N/A,TRUE,"일정"}</definedName>
    <definedName name="경영환경" hidden="1">{#N/A,#N/A,TRUE,"일정"}</definedName>
    <definedName name="경쟁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" hidden="1">#REF!</definedName>
    <definedName name="고로" localSheetId="8" hidden="1">{#N/A,#N/A,TRUE,"일정"}</definedName>
    <definedName name="고로" localSheetId="7" hidden="1">{#N/A,#N/A,TRUE,"일정"}</definedName>
    <definedName name="고로" hidden="1">{#N/A,#N/A,TRUE,"일정"}</definedName>
    <definedName name="공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조정계획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금형" localSheetId="8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" localSheetId="7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상세" localSheetId="8" hidden="1">{#N/A,#N/A,TRUE,"일정"}</definedName>
    <definedName name="금형상세" localSheetId="7" hidden="1">{#N/A,#N/A,TRUE,"일정"}</definedName>
    <definedName name="금형상세" hidden="1">{#N/A,#N/A,TRUE,"일정"}</definedName>
    <definedName name="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localSheetId="8" hidden="1">{#N/A,#N/A,FALSE,"단축1";#N/A,#N/A,FALSE,"단축2";#N/A,#N/A,FALSE,"단축3";#N/A,#N/A,FALSE,"장축";#N/A,#N/A,FALSE,"4WD"}</definedName>
    <definedName name="김성냔" localSheetId="7" hidden="1">{#N/A,#N/A,FALSE,"단축1";#N/A,#N/A,FALSE,"단축2";#N/A,#N/A,FALSE,"단축3";#N/A,#N/A,FALSE,"장축";#N/A,#N/A,FALSE,"4WD"}</definedName>
    <definedName name="김성냔" hidden="1">{#N/A,#N/A,FALSE,"단축1";#N/A,#N/A,FALSE,"단축2";#N/A,#N/A,FALSE,"단축3";#N/A,#N/A,FALSE,"장축";#N/A,#N/A,FALSE,"4WD"}</definedName>
    <definedName name="김일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일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localSheetId="8" hidden="1">{#N/A,#N/A,TRUE,"일정"}</definedName>
    <definedName name="ㄴㅇㅁㄹㄴㄹ" localSheetId="7" hidden="1">{#N/A,#N/A,TRUE,"일정"}</definedName>
    <definedName name="ㄴㅇㅁㄹㄴㄹ" hidden="1">{#N/A,#N/A,TRUE,"일정"}</definedName>
    <definedName name="내제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내제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년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localSheetId="8" hidden="1">{#N/A,#N/A,TRUE,"일정"}</definedName>
    <definedName name="노ㄷㄷㅅ" localSheetId="7" hidden="1">{#N/A,#N/A,TRUE,"일정"}</definedName>
    <definedName name="노ㄷㄷㅅ" hidden="1">{#N/A,#N/A,TRUE,"일정"}</definedName>
    <definedName name="ㄷㅈ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8" hidden="1">{#N/A,#N/A,FALSE,"BODY"}</definedName>
    <definedName name="단가" localSheetId="7" hidden="1">{#N/A,#N/A,FALSE,"BODY"}</definedName>
    <definedName name="단가" localSheetId="0" hidden="1">{#N/A,#N/A,FALSE,"BODY"}</definedName>
    <definedName name="단가" hidden="1">{#N/A,#N/A,FALSE,"BODY"}</definedName>
    <definedName name="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ㄴㅁ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ㄴㅁ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로커커버" localSheetId="8" hidden="1">{#N/A,#N/A,FALSE,"단축1";#N/A,#N/A,FALSE,"단축2";#N/A,#N/A,FALSE,"단축3";#N/A,#N/A,FALSE,"장축";#N/A,#N/A,FALSE,"4WD"}</definedName>
    <definedName name="로커커버" localSheetId="7" hidden="1">{#N/A,#N/A,FALSE,"단축1";#N/A,#N/A,FALSE,"단축2";#N/A,#N/A,FALSE,"단축3";#N/A,#N/A,FALSE,"장축";#N/A,#N/A,FALSE,"4WD"}</definedName>
    <definedName name="로커커버" hidden="1">{#N/A,#N/A,FALSE,"단축1";#N/A,#N/A,FALSE,"단축2";#N/A,#N/A,FALSE,"단축3";#N/A,#N/A,FALSE,"장축";#N/A,#N/A,FALSE,"4WD"}</definedName>
    <definedName name="루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루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localSheetId="8" hidden="1">{#N/A,#N/A,FALSE,"신규dep";#N/A,#N/A,FALSE,"신규dep-금형상각후";#N/A,#N/A,FALSE,"신규dep-연구비상각후";#N/A,#N/A,FALSE,"신규dep-기계,공구상각후"}</definedName>
    <definedName name="ㅁ" localSheetId="7" hidden="1">{#N/A,#N/A,FALSE,"신규dep";#N/A,#N/A,FALSE,"신규dep-금형상각후";#N/A,#N/A,FALSE,"신규dep-연구비상각후";#N/A,#N/A,FALSE,"신규dep-기계,공구상각후"}</definedName>
    <definedName name="ㅁ" hidden="1">{#N/A,#N/A,FALSE,"신규dep";#N/A,#N/A,FALSE,"신규dep-금형상각후";#N/A,#N/A,FALSE,"신규dep-연구비상각후";#N/A,#N/A,FALSE,"신규dep-기계,공구상각후"}</definedName>
    <definedName name="ㅁ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localSheetId="8" hidden="1">{#N/A,#N/A,FALSE,"신규dep";#N/A,#N/A,FALSE,"신규dep-금형상각후";#N/A,#N/A,FALSE,"신규dep-연구비상각후";#N/A,#N/A,FALSE,"신규dep-기계,공구상각후"}</definedName>
    <definedName name="ㅁㄹㄻㅈㄹ" localSheetId="7" hidden="1">{#N/A,#N/A,FALSE,"신규dep";#N/A,#N/A,FALSE,"신규dep-금형상각후";#N/A,#N/A,FALSE,"신규dep-연구비상각후";#N/A,#N/A,FALSE,"신규dep-기계,공구상각후"}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ㄴㅊ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ㅁㅇㅁㅇㅁㅇ" localSheetId="8" hidden="1">{#N/A,#N/A,TRUE,"일정"}</definedName>
    <definedName name="ㅁㅁㅁㅁㅇㅁㅇㅁㅇ" localSheetId="7" hidden="1">{#N/A,#N/A,TRUE,"일정"}</definedName>
    <definedName name="ㅁㅁㅁㅁㅇㅁㅇㅁㅇ" hidden="1">{#N/A,#N/A,TRUE,"일정"}</definedName>
    <definedName name="ㅁㅇㄹㄹㄼㅂㅈㄷ113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메인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메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차" localSheetId="8" hidden="1">{#N/A,#N/A,FALSE,"단축1";#N/A,#N/A,FALSE,"단축2";#N/A,#N/A,FALSE,"단축3";#N/A,#N/A,FALSE,"장축";#N/A,#N/A,FALSE,"4WD"}</definedName>
    <definedName name="목차" localSheetId="7" hidden="1">{#N/A,#N/A,FALSE,"단축1";#N/A,#N/A,FALSE,"단축2";#N/A,#N/A,FALSE,"단축3";#N/A,#N/A,FALSE,"장축";#N/A,#N/A,FALSE,"4WD"}</definedName>
    <definedName name="목차" hidden="1">{#N/A,#N/A,FALSE,"단축1";#N/A,#N/A,FALSE,"단축2";#N/A,#N/A,FALSE,"단축3";#N/A,#N/A,FALSE,"장축";#N/A,#N/A,FALSE,"4WD"}</definedName>
    <definedName name="목표예산참조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목표예산참조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localSheetId="8" hidden="1">{#N/A,#N/A,TRUE,"일정"}</definedName>
    <definedName name="몰라" localSheetId="7" hidden="1">{#N/A,#N/A,TRUE,"일정"}</definedName>
    <definedName name="몰라" hidden="1">{#N/A,#N/A,TRUE,"일정"}</definedName>
    <definedName name="문제점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문제점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localSheetId="8" hidden="1">{#N/A,#N/A,TRUE,"일정"}</definedName>
    <definedName name="물류" localSheetId="7" hidden="1">{#N/A,#N/A,TRUE,"일정"}</definedName>
    <definedName name="물류" hidden="1">{#N/A,#N/A,TRUE,"일정"}</definedName>
    <definedName name="물류혁신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혁신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localSheetId="8" hidden="1">{#N/A,#N/A,TRUE,"일정"}</definedName>
    <definedName name="므" localSheetId="7" hidden="1">{#N/A,#N/A,TRUE,"일정"}</definedName>
    <definedName name="므" hidden="1">{#N/A,#N/A,TRUE,"일정"}</definedName>
    <definedName name="미" localSheetId="8" hidden="1">{#N/A,#N/A,TRUE,"일정"}</definedName>
    <definedName name="미" localSheetId="7" hidden="1">{#N/A,#N/A,TRUE,"일정"}</definedName>
    <definedName name="미" localSheetId="0" hidden="1">{#N/A,#N/A,TRUE,"일정"}</definedName>
    <definedName name="미" hidden="1">{#N/A,#N/A,TRUE,"일정"}</definedName>
    <definedName name="미승인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보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6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7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봅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localSheetId="8" hidden="1">{#N/A,#N/A,TRUE,"일정"}</definedName>
    <definedName name="박정" localSheetId="7" hidden="1">{#N/A,#N/A,TRUE,"일정"}</definedName>
    <definedName name="박정" hidden="1">{#N/A,#N/A,TRUE,"일정"}</definedName>
    <definedName name="반영" localSheetId="8" hidden="1">{#N/A,#N/A,TRUE,"일정"}</definedName>
    <definedName name="반영" localSheetId="7" hidden="1">{#N/A,#N/A,TRUE,"일정"}</definedName>
    <definedName name="반영" hidden="1">{#N/A,#N/A,TRUE,"일정"}</definedName>
    <definedName name="변경목차" localSheetId="8" hidden="1">{#N/A,#N/A,FALSE,"단축1";#N/A,#N/A,FALSE,"단축2";#N/A,#N/A,FALSE,"단축3";#N/A,#N/A,FALSE,"장축";#N/A,#N/A,FALSE,"4WD"}</definedName>
    <definedName name="변경목차" localSheetId="7" hidden="1">{#N/A,#N/A,FALSE,"단축1";#N/A,#N/A,FALSE,"단축2";#N/A,#N/A,FALSE,"단축3";#N/A,#N/A,FALSE,"장축";#N/A,#N/A,FALSE,"4WD"}</definedName>
    <definedName name="변경목차" hidden="1">{#N/A,#N/A,FALSE,"단축1";#N/A,#N/A,FALSE,"단축2";#N/A,#N/A,FALSE,"단축3";#N/A,#N/A,FALSE,"장축";#N/A,#N/A,FALSE,"4WD"}</definedName>
    <definedName name="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8" hidden="1">{#N/A,#N/A,FALSE,"BODY"}</definedName>
    <definedName name="병수3" localSheetId="7" hidden="1">{#N/A,#N/A,FALSE,"BODY"}</definedName>
    <definedName name="병수3" localSheetId="0" hidden="1">{#N/A,#N/A,FALSE,"BODY"}</definedName>
    <definedName name="병수3" hidden="1">{#N/A,#N/A,FALSE,"BODY"}</definedName>
    <definedName name="보고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보고용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부서시책3개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서시책3개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localSheetId="8" hidden="1">{#N/A,#N/A,TRUE,"일정"}</definedName>
    <definedName name="ㅅㄹ녀ㅛㅅ누ㅛㅅㄴ구ㅛㅅㄱ누" localSheetId="7" hidden="1">{#N/A,#N/A,TRUE,"일정"}</definedName>
    <definedName name="ㅅㄹ녀ㅛㅅ누ㅛㅅㄴ구ㅛㅅㄱ누" hidden="1">{#N/A,#N/A,TRUE,"일정"}</definedName>
    <definedName name="ㅅㅅㅅ" localSheetId="8" hidden="1">{#N/A,#N/A,TRUE,"일정"}</definedName>
    <definedName name="ㅅㅅㅅ" localSheetId="7" hidden="1">{#N/A,#N/A,TRUE,"일정"}</definedName>
    <definedName name="ㅅㅅㅅ" hidden="1">{#N/A,#N/A,TRUE,"일정"}</definedName>
    <definedName name="사양비교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양비교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환경" localSheetId="8" hidden="1">{#N/A,#N/A,FALSE,"BODY"}</definedName>
    <definedName name="사업환경" localSheetId="7" hidden="1">{#N/A,#N/A,FALSE,"BODY"}</definedName>
    <definedName name="사업환경" localSheetId="0" hidden="1">{#N/A,#N/A,FALSE,"BODY"}</definedName>
    <definedName name="사업환경" hidden="1">{#N/A,#N/A,FALSE,"BODY"}</definedName>
    <definedName name="새일정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localSheetId="8" hidden="1">{#N/A,#N/A,TRUE,"일정"}</definedName>
    <definedName name="생산3" localSheetId="7" hidden="1">{#N/A,#N/A,TRUE,"일정"}</definedName>
    <definedName name="생산3" hidden="1">{#N/A,#N/A,TRUE,"일정"}</definedName>
    <definedName name="생산성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성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일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서비스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선생님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세부시책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시책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실행2" localSheetId="8" hidden="1">{#N/A,#N/A,TRUE,"일정"}</definedName>
    <definedName name="세부실행2" localSheetId="7" hidden="1">{#N/A,#N/A,TRUE,"일정"}</definedName>
    <definedName name="세부실행2" hidden="1">{#N/A,#N/A,TRUE,"일정"}</definedName>
    <definedName name="셀리카" hidden="1">#REF!</definedName>
    <definedName name="손익" localSheetId="8" hidden="1">{#N/A,#N/A,FALSE,"BODY"}</definedName>
    <definedName name="손익" localSheetId="7" hidden="1">{#N/A,#N/A,FALSE,"BODY"}</definedName>
    <definedName name="손익" localSheetId="0" hidden="1">{#N/A,#N/A,FALSE,"BODY"}</definedName>
    <definedName name="손익" hidden="1">{#N/A,#N/A,FALSE,"BODY"}</definedName>
    <definedName name="쇼룸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수정" localSheetId="8" hidden="1">{#N/A,#N/A,TRUE,"일정"}</definedName>
    <definedName name="수정" localSheetId="7" hidden="1">{#N/A,#N/A,TRUE,"일정"}</definedName>
    <definedName name="수정" hidden="1">{#N/A,#N/A,TRUE,"일정"}</definedName>
    <definedName name="승인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승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규" localSheetId="8" hidden="1">{#N/A,#N/A,FALSE,"신규dep";#N/A,#N/A,FALSE,"신규dep-금형상각후";#N/A,#N/A,FALSE,"신규dep-연구비상각후";#N/A,#N/A,FALSE,"신규dep-기계,공구상각후"}</definedName>
    <definedName name="신규" localSheetId="7" hidden="1">{#N/A,#N/A,FALSE,"신규dep";#N/A,#N/A,FALSE,"신규dep-금형상각후";#N/A,#N/A,FALSE,"신규dep-연구비상각후";#N/A,#N/A,FALSE,"신규dep-기계,공구상각후"}</definedName>
    <definedName name="신규" hidden="1">{#N/A,#N/A,FALSE,"신규dep";#N/A,#N/A,FALSE,"신규dep-금형상각후";#N/A,#N/A,FALSE,"신규dep-연구비상각후";#N/A,#N/A,FALSE,"신규dep-기계,공구상각후"}</definedName>
    <definedName name="신용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적3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3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행예산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행예산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ㄹ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ㄹ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ㅁㄹㅈㅇ" localSheetId="8" hidden="1">{#N/A,#N/A,FALSE,"단축1";#N/A,#N/A,FALSE,"단축2";#N/A,#N/A,FALSE,"단축3";#N/A,#N/A,FALSE,"장축";#N/A,#N/A,FALSE,"4WD"}</definedName>
    <definedName name="ㅇㄴㅁㄹㅈㅇ" localSheetId="7" hidden="1">{#N/A,#N/A,FALSE,"단축1";#N/A,#N/A,FALSE,"단축2";#N/A,#N/A,FALSE,"단축3";#N/A,#N/A,FALSE,"장축";#N/A,#N/A,FALSE,"4WD"}</definedName>
    <definedName name="ㅇㄴㅁㄹㅈㅇ" hidden="1">{#N/A,#N/A,FALSE,"단축1";#N/A,#N/A,FALSE,"단축2";#N/A,#N/A,FALSE,"단축3";#N/A,#N/A,FALSE,"장축";#N/A,#N/A,FALSE,"4WD"}</definedName>
    <definedName name="ㅇㅇㄳ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ㄳ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" localSheetId="8" hidden="1">{#VALUE!,#N/A,TRUE,0}</definedName>
    <definedName name="ㅇㅇㅇㅇㅇ" localSheetId="7" hidden="1">{#VALUE!,#N/A,TRUE,0}</definedName>
    <definedName name="ㅇㅇㅇㅇㅇ" localSheetId="0" hidden="1">{#VALUE!,#N/A,TRUE,0}</definedName>
    <definedName name="ㅇㅇㅇㅇㅇ" hidden="1">{#VALUE!,#N/A,TRUE,0}</definedName>
    <definedName name="ㅇㅇㅇㅇㅇㅇㅇㅇㅇㅇㅇ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앗싸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앗싸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예상투자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예상투자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차물류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우리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가" localSheetId="8" hidden="1">{#N/A,#N/A,TRUE,"일정"}</definedName>
    <definedName name="원가" localSheetId="7" hidden="1">{#N/A,#N/A,TRUE,"일정"}</definedName>
    <definedName name="원가" hidden="1">{#N/A,#N/A,TRUE,"일정"}</definedName>
    <definedName name="원가계획" localSheetId="8" hidden="1">{#N/A,#N/A,FALSE,"BODY"}</definedName>
    <definedName name="원가계획" localSheetId="7" hidden="1">{#N/A,#N/A,FALSE,"BODY"}</definedName>
    <definedName name="원가계획" localSheetId="0" hidden="1">{#N/A,#N/A,FALSE,"BODY"}</definedName>
    <definedName name="원가계획" hidden="1">{#N/A,#N/A,FALSE,"BODY"}</definedName>
    <definedName name="원주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주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유사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명철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법제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localSheetId="8" hidden="1">{#N/A,#N/A,TRUE,"일정"}</definedName>
    <definedName name="이슈" localSheetId="7" hidden="1">{#N/A,#N/A,TRUE,"일정"}</definedName>
    <definedName name="이슈" hidden="1">{#N/A,#N/A,TRUE,"일정"}</definedName>
    <definedName name="이천년비용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원절감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원절감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반경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반경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2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계획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계획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ㅈ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ㅈ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ㅈ" localSheetId="8" hidden="1">{#N/A,#N/A,TRUE,"일정"}</definedName>
    <definedName name="ㅈㅈㅈ" localSheetId="7" hidden="1">{#N/A,#N/A,TRUE,"일정"}</definedName>
    <definedName name="ㅈㅈㅈ" hidden="1">{#N/A,#N/A,TRUE,"일정"}</definedName>
    <definedName name="자료2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료2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재고관리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고관리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localSheetId="8" hidden="1">{#N/A,#N/A,FALSE,"BODY"}</definedName>
    <definedName name="재료비" localSheetId="7" hidden="1">{#N/A,#N/A,FALSE,"BODY"}</definedName>
    <definedName name="재료비" localSheetId="0" hidden="1">{#N/A,#N/A,FALSE,"BODY"}</definedName>
    <definedName name="재료비" hidden="1">{#N/A,#N/A,FALSE,"BODY"}</definedName>
    <definedName name="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정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조립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립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중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점추진" localSheetId="8" hidden="1">{#N/A,#N/A,TRUE,"일정"}</definedName>
    <definedName name="중점추진" localSheetId="7" hidden="1">{#N/A,#N/A,TRUE,"일정"}</definedName>
    <definedName name="중점추진" hidden="1">{#N/A,#N/A,TRUE,"일정"}</definedName>
    <definedName name="중표지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localSheetId="8" hidden="1">{#N/A,#N/A,TRUE,"일정"}</definedName>
    <definedName name="지그부하1" localSheetId="7" hidden="1">{#N/A,#N/A,TRUE,"일정"}</definedName>
    <definedName name="지그부하1" hidden="1">{#N/A,#N/A,TRUE,"일정"}</definedName>
    <definedName name="지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별1130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130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별130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진도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8" hidden="1">{#N/A,#N/A,TRUE,"일정"}</definedName>
    <definedName name="차차" localSheetId="7" hidden="1">{#N/A,#N/A,TRUE,"일정"}</definedName>
    <definedName name="차차" localSheetId="0" hidden="1">{#N/A,#N/A,TRUE,"일정"}</definedName>
    <definedName name="차차" hidden="1">{#N/A,#N/A,TRUE,"일정"}</definedName>
    <definedName name="차체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localSheetId="8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차트1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초ㅐ" localSheetId="8" hidden="1">{"'Monthly 1997'!$A$3:$S$89"}</definedName>
    <definedName name="초ㅐ" localSheetId="7" hidden="1">{"'Monthly 1997'!$A$3:$S$89"}</definedName>
    <definedName name="초ㅐ" localSheetId="0" hidden="1">{"'Monthly 1997'!$A$3:$S$89"}</definedName>
    <definedName name="초ㅐ" hidden="1">{"'Monthly 1997'!$A$3:$S$89"}</definedName>
    <definedName name="추이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이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방안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ㅌㅌㅌ" localSheetId="8" hidden="1">{#N/A,#N/A,TRUE,"일정"}</definedName>
    <definedName name="ㅌㅌㅌ" localSheetId="7" hidden="1">{#N/A,#N/A,TRUE,"일정"}</definedName>
    <definedName name="ㅌㅌㅌ" hidden="1">{#N/A,#N/A,TRUE,"일정"}</definedName>
    <definedName name="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계획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계획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사업" localSheetId="8" hidden="1">{#N/A,#N/A,TRUE,"일정"}</definedName>
    <definedName name="투자사업" localSheetId="7" hidden="1">{#N/A,#N/A,TRUE,"일정"}</definedName>
    <definedName name="투자사업" hidden="1">{#N/A,#N/A,TRUE,"일정"}</definedName>
    <definedName name="투자지출CASE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ㅍ르ㅜ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localSheetId="8" hidden="1">{#N/A,#N/A,TRUE,"일정"}</definedName>
    <definedName name="펜다" localSheetId="7" hidden="1">{#N/A,#N/A,TRUE,"일정"}</definedName>
    <definedName name="펜다" hidden="1">{#N/A,#N/A,TRUE,"일정"}</definedName>
    <definedName name="품관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관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한국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한국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확인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확인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ㅐㅐㅐ" localSheetId="8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ㅐㅐㅐ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ㅔ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ㄹ" localSheetId="8" hidden="1">{#N/A,#N/A,TRUE,"일정"}</definedName>
    <definedName name="ㅓㄹ" localSheetId="7" hidden="1">{#N/A,#N/A,TRUE,"일정"}</definedName>
    <definedName name="ㅓㄹ" hidden="1">{#N/A,#N/A,TRUE,"일정"}</definedName>
    <definedName name="ㅓㅓㄹ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localSheetId="8" hidden="1">{#N/A,#N/A,TRUE,"일정"}</definedName>
    <definedName name="ㅗㄱㄴㅇㅁ" localSheetId="7" hidden="1">{#N/A,#N/A,TRUE,"일정"}</definedName>
    <definedName name="ㅗㄱㄴㅇㅁ" hidden="1">{#N/A,#N/A,TRUE,"일정"}</definedName>
    <definedName name="ㅗㅗㅗㅗㅗㅗㅗㅗㅗㅗ" localSheetId="8" hidden="1">{#N/A,#N/A,TRUE,"일정"}</definedName>
    <definedName name="ㅗㅗㅗㅗㅗㅗㅗㅗㅗㅗ" localSheetId="7" hidden="1">{#N/A,#N/A,TRUE,"일정"}</definedName>
    <definedName name="ㅗㅗㅗㅗㅗㅗㅗㅗㅗㅗ" hidden="1">{#N/A,#N/A,TRUE,"일정"}</definedName>
    <definedName name="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localSheetId="8" hidden="1">{#N/A,#N/A,TRUE,"일정"}</definedName>
    <definedName name="ㅛㄱ됴ㄱㄷ죠ㅅㄱ됴ㅅㄱㄷ죡ㄷ죠" localSheetId="7" hidden="1">{#N/A,#N/A,TRUE,"일정"}</definedName>
    <definedName name="ㅛㄱ됴ㄱㄷ죠ㅅㄱ됴ㅅㄱㄷ죡ㄷ죠" hidden="1">{#N/A,#N/A,TRUE,"일정"}</definedName>
    <definedName name="ㅛ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localSheetId="8" hidden="1">{#N/A,#N/A,TRUE,"일정"}</definedName>
    <definedName name="ㅜㅛㅅㄱ누ㅛㅅㄱ누ㅛㅅㄴ구ㅛㅅㄱㄴ" localSheetId="7" hidden="1">{#N/A,#N/A,TRUE,"일정"}</definedName>
    <definedName name="ㅜㅛㅅㄱ누ㅛㅅㄱ누ㅛㅅㄴ구ㅛㅅㄱㄴ" hidden="1">{#N/A,#N/A,TRUE,"일정"}</definedName>
    <definedName name="ㅠㅠㅠ" localSheetId="8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ㅠㅠ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9" l="1"/>
  <c r="F8" i="19"/>
  <c r="F9" i="19"/>
  <c r="F10" i="19"/>
  <c r="F11" i="19"/>
  <c r="F12" i="19"/>
  <c r="F13" i="19"/>
  <c r="F14" i="19"/>
  <c r="F15" i="19"/>
  <c r="F16" i="19"/>
  <c r="F17" i="19"/>
  <c r="F18" i="19"/>
  <c r="F6" i="19"/>
  <c r="E6" i="19"/>
  <c r="D6" i="19"/>
  <c r="C6" i="19"/>
  <c r="E18" i="19"/>
  <c r="D18" i="19"/>
  <c r="C18" i="19"/>
  <c r="E17" i="19"/>
  <c r="D17" i="19"/>
  <c r="C17" i="19"/>
  <c r="E16" i="19"/>
  <c r="D16" i="19"/>
  <c r="C16" i="19"/>
  <c r="E15" i="19"/>
  <c r="D15" i="19"/>
  <c r="C15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7" i="19"/>
  <c r="D7" i="19"/>
  <c r="C7" i="19"/>
  <c r="Z5" i="19" l="1"/>
  <c r="Y5" i="19"/>
  <c r="X5" i="19"/>
  <c r="W5" i="19"/>
  <c r="U5" i="19"/>
  <c r="T5" i="19"/>
  <c r="S5" i="19"/>
  <c r="R5" i="19"/>
  <c r="P5" i="19"/>
  <c r="O5" i="19"/>
  <c r="N5" i="19"/>
  <c r="M5" i="19"/>
  <c r="K5" i="19"/>
  <c r="J5" i="19"/>
  <c r="I5" i="19"/>
  <c r="H5" i="19"/>
  <c r="D5" i="19" l="1"/>
  <c r="N6" i="15" l="1"/>
  <c r="K8" i="15" l="1"/>
  <c r="E5" i="19" l="1"/>
  <c r="A7" i="19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F5" i="19" l="1"/>
  <c r="C5" i="19"/>
  <c r="N11" i="15" l="1"/>
  <c r="K7" i="15" l="1"/>
  <c r="K6" i="15"/>
  <c r="C18" i="15" l="1"/>
  <c r="C17" i="15"/>
  <c r="C16" i="15"/>
  <c r="C15" i="15"/>
  <c r="C14" i="15"/>
  <c r="C13" i="15"/>
  <c r="C12" i="15"/>
  <c r="C11" i="15"/>
  <c r="C10" i="15"/>
  <c r="C9" i="15"/>
  <c r="N8" i="15"/>
  <c r="C8" i="15"/>
  <c r="C7" i="15"/>
  <c r="A7" i="15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C6" i="15"/>
  <c r="O5" i="15"/>
  <c r="L5" i="15"/>
  <c r="I5" i="15"/>
  <c r="F5" i="15"/>
  <c r="C5" i="15" l="1"/>
  <c r="H6" i="15" l="1"/>
  <c r="Q6" i="15" l="1"/>
  <c r="CO531" i="12" l="1"/>
  <c r="CP531" i="12" s="1"/>
  <c r="CM531" i="12"/>
  <c r="CB531" i="12"/>
  <c r="BZ531" i="12"/>
  <c r="BS531" i="12"/>
  <c r="BQ531" i="12"/>
  <c r="BP531" i="12"/>
  <c r="BO531" i="12"/>
  <c r="AW531" i="12"/>
  <c r="AV531" i="12"/>
  <c r="AC531" i="12"/>
  <c r="AB531" i="12"/>
  <c r="AA531" i="12"/>
  <c r="Z531" i="12"/>
  <c r="J531" i="12"/>
  <c r="CM530" i="12"/>
  <c r="CO530" i="12" s="1"/>
  <c r="BS530" i="12"/>
  <c r="BQ530" i="12"/>
  <c r="BP530" i="12"/>
  <c r="BO530" i="12"/>
  <c r="AW530" i="12"/>
  <c r="BZ530" i="12" s="1"/>
  <c r="AV530" i="12"/>
  <c r="AC530" i="12"/>
  <c r="AB530" i="12"/>
  <c r="AA530" i="12"/>
  <c r="Z530" i="12"/>
  <c r="J530" i="12"/>
  <c r="CM529" i="12"/>
  <c r="CO529" i="12" s="1"/>
  <c r="BS529" i="12"/>
  <c r="BQ529" i="12"/>
  <c r="BP529" i="12"/>
  <c r="BO529" i="12"/>
  <c r="AW529" i="12"/>
  <c r="AV529" i="12"/>
  <c r="BZ529" i="12" s="1"/>
  <c r="AC529" i="12"/>
  <c r="AB529" i="12"/>
  <c r="AA529" i="12"/>
  <c r="Z529" i="12"/>
  <c r="J529" i="12"/>
  <c r="CM528" i="12"/>
  <c r="CO528" i="12" s="1"/>
  <c r="CP528" i="12" s="1"/>
  <c r="BS528" i="12"/>
  <c r="BQ528" i="12"/>
  <c r="BP528" i="12"/>
  <c r="BO528" i="12"/>
  <c r="AW528" i="12"/>
  <c r="BZ528" i="12" s="1"/>
  <c r="AV528" i="12"/>
  <c r="AC528" i="12"/>
  <c r="AB528" i="12"/>
  <c r="AA528" i="12"/>
  <c r="Z528" i="12"/>
  <c r="J528" i="12"/>
  <c r="CO527" i="12"/>
  <c r="CP527" i="12" s="1"/>
  <c r="CM527" i="12"/>
  <c r="BS527" i="12"/>
  <c r="BQ527" i="12"/>
  <c r="BP527" i="12"/>
  <c r="BO527" i="12"/>
  <c r="AW527" i="12"/>
  <c r="BZ527" i="12" s="1"/>
  <c r="AV527" i="12"/>
  <c r="AC527" i="12"/>
  <c r="AB527" i="12"/>
  <c r="AA527" i="12"/>
  <c r="Z527" i="12"/>
  <c r="J527" i="12"/>
  <c r="CM526" i="12"/>
  <c r="CO526" i="12" s="1"/>
  <c r="CP526" i="12" s="1"/>
  <c r="BZ526" i="12"/>
  <c r="BS526" i="12"/>
  <c r="BQ526" i="12"/>
  <c r="BP526" i="12"/>
  <c r="BO526" i="12"/>
  <c r="AW526" i="12"/>
  <c r="AV526" i="12"/>
  <c r="AC526" i="12"/>
  <c r="AB526" i="12"/>
  <c r="AA526" i="12"/>
  <c r="Z526" i="12"/>
  <c r="J526" i="12"/>
  <c r="CO525" i="12"/>
  <c r="CM525" i="12"/>
  <c r="BS525" i="12"/>
  <c r="BQ525" i="12"/>
  <c r="BP525" i="12"/>
  <c r="BO525" i="12"/>
  <c r="AW525" i="12"/>
  <c r="AV525" i="12"/>
  <c r="BZ525" i="12" s="1"/>
  <c r="AC525" i="12"/>
  <c r="AB525" i="12"/>
  <c r="AA525" i="12"/>
  <c r="Z525" i="12"/>
  <c r="J525" i="12"/>
  <c r="CM524" i="12"/>
  <c r="CO524" i="12" s="1"/>
  <c r="CP524" i="12" s="1"/>
  <c r="BS524" i="12"/>
  <c r="BQ524" i="12"/>
  <c r="BP524" i="12"/>
  <c r="BO524" i="12"/>
  <c r="AW524" i="12"/>
  <c r="BZ524" i="12" s="1"/>
  <c r="AV524" i="12"/>
  <c r="AC524" i="12"/>
  <c r="AB524" i="12"/>
  <c r="AA524" i="12"/>
  <c r="Z524" i="12"/>
  <c r="J524" i="12"/>
  <c r="CM523" i="12"/>
  <c r="CO523" i="12" s="1"/>
  <c r="CP523" i="12" s="1"/>
  <c r="BZ523" i="12"/>
  <c r="BS523" i="12"/>
  <c r="BQ523" i="12"/>
  <c r="BP523" i="12"/>
  <c r="BO523" i="12"/>
  <c r="AW523" i="12"/>
  <c r="AV523" i="12"/>
  <c r="AC523" i="12"/>
  <c r="AB523" i="12"/>
  <c r="AA523" i="12"/>
  <c r="Z523" i="12"/>
  <c r="J523" i="12"/>
  <c r="CM522" i="12"/>
  <c r="CO522" i="12" s="1"/>
  <c r="CP522" i="12" s="1"/>
  <c r="BS522" i="12"/>
  <c r="BQ522" i="12"/>
  <c r="BP522" i="12"/>
  <c r="BO522" i="12"/>
  <c r="AW522" i="12"/>
  <c r="BZ522" i="12" s="1"/>
  <c r="AV522" i="12"/>
  <c r="AC522" i="12"/>
  <c r="AB522" i="12"/>
  <c r="AA522" i="12"/>
  <c r="Z522" i="12"/>
  <c r="J522" i="12"/>
  <c r="CM521" i="12"/>
  <c r="CO521" i="12" s="1"/>
  <c r="BS521" i="12"/>
  <c r="BQ521" i="12"/>
  <c r="BP521" i="12"/>
  <c r="BO521" i="12"/>
  <c r="AW521" i="12"/>
  <c r="AV521" i="12"/>
  <c r="AC521" i="12"/>
  <c r="AB521" i="12"/>
  <c r="AA521" i="12"/>
  <c r="Z521" i="12"/>
  <c r="J521" i="12"/>
  <c r="CO520" i="12"/>
  <c r="CM520" i="12"/>
  <c r="BS520" i="12"/>
  <c r="BQ520" i="12"/>
  <c r="BP520" i="12"/>
  <c r="BO520" i="12"/>
  <c r="AW520" i="12"/>
  <c r="AV520" i="12"/>
  <c r="AC520" i="12"/>
  <c r="AB520" i="12"/>
  <c r="AA520" i="12"/>
  <c r="Z520" i="12"/>
  <c r="J520" i="12"/>
  <c r="CM519" i="12"/>
  <c r="CO519" i="12" s="1"/>
  <c r="CP519" i="12" s="1"/>
  <c r="BS519" i="12"/>
  <c r="BP519" i="12"/>
  <c r="BO519" i="12"/>
  <c r="AW519" i="12"/>
  <c r="AV519" i="12"/>
  <c r="AC519" i="12"/>
  <c r="AB519" i="12"/>
  <c r="AA519" i="12"/>
  <c r="Z519" i="12"/>
  <c r="J519" i="12"/>
  <c r="CM518" i="12"/>
  <c r="CO518" i="12" s="1"/>
  <c r="CP518" i="12" s="1"/>
  <c r="BS518" i="12"/>
  <c r="BQ518" i="12"/>
  <c r="BP518" i="12"/>
  <c r="BO518" i="12"/>
  <c r="AW518" i="12"/>
  <c r="BZ518" i="12" s="1"/>
  <c r="AV518" i="12"/>
  <c r="AC518" i="12"/>
  <c r="AB518" i="12"/>
  <c r="AA518" i="12"/>
  <c r="Z518" i="12"/>
  <c r="J518" i="12"/>
  <c r="CM517" i="12"/>
  <c r="CO517" i="12" s="1"/>
  <c r="BS517" i="12"/>
  <c r="BP517" i="12"/>
  <c r="BO517" i="12"/>
  <c r="AW517" i="12"/>
  <c r="AV517" i="12"/>
  <c r="AC517" i="12"/>
  <c r="AB517" i="12"/>
  <c r="AA517" i="12"/>
  <c r="Z517" i="12"/>
  <c r="J517" i="12"/>
  <c r="CO516" i="12"/>
  <c r="CP516" i="12" s="1"/>
  <c r="CM516" i="12"/>
  <c r="BS516" i="12"/>
  <c r="BQ516" i="12"/>
  <c r="BP516" i="12"/>
  <c r="BO516" i="12"/>
  <c r="AW516" i="12"/>
  <c r="AV516" i="12"/>
  <c r="AC516" i="12"/>
  <c r="AB516" i="12"/>
  <c r="AA516" i="12"/>
  <c r="Z516" i="12"/>
  <c r="J516" i="12"/>
  <c r="CO515" i="12"/>
  <c r="CM515" i="12"/>
  <c r="BS515" i="12"/>
  <c r="BP515" i="12"/>
  <c r="BO515" i="12"/>
  <c r="AW515" i="12"/>
  <c r="BZ515" i="12" s="1"/>
  <c r="AV515" i="12"/>
  <c r="AC515" i="12"/>
  <c r="AB515" i="12"/>
  <c r="AA515" i="12"/>
  <c r="Z515" i="12"/>
  <c r="J515" i="12"/>
  <c r="CM514" i="12"/>
  <c r="CO514" i="12" s="1"/>
  <c r="CP514" i="12" s="1"/>
  <c r="BS514" i="12"/>
  <c r="BP514" i="12"/>
  <c r="BO514" i="12"/>
  <c r="AW514" i="12"/>
  <c r="AV514" i="12"/>
  <c r="AC514" i="12"/>
  <c r="AB514" i="12"/>
  <c r="AA514" i="12"/>
  <c r="Z514" i="12"/>
  <c r="J514" i="12"/>
  <c r="CO513" i="12"/>
  <c r="CM513" i="12"/>
  <c r="BS513" i="12"/>
  <c r="BQ513" i="12"/>
  <c r="BP513" i="12"/>
  <c r="BO513" i="12"/>
  <c r="AW513" i="12"/>
  <c r="AV513" i="12"/>
  <c r="AC513" i="12"/>
  <c r="AB513" i="12"/>
  <c r="AA513" i="12"/>
  <c r="Z513" i="12"/>
  <c r="J513" i="12"/>
  <c r="CO512" i="12"/>
  <c r="CP512" i="12" s="1"/>
  <c r="CM512" i="12"/>
  <c r="BS512" i="12"/>
  <c r="BQ512" i="12"/>
  <c r="BP512" i="12"/>
  <c r="BO512" i="12"/>
  <c r="AW512" i="12"/>
  <c r="BZ512" i="12" s="1"/>
  <c r="AV512" i="12"/>
  <c r="AC512" i="12"/>
  <c r="AB512" i="12"/>
  <c r="AA512" i="12"/>
  <c r="Z512" i="12"/>
  <c r="J512" i="12"/>
  <c r="CO511" i="12"/>
  <c r="CP511" i="12" s="1"/>
  <c r="CM511" i="12"/>
  <c r="CB511" i="12"/>
  <c r="BS511" i="12"/>
  <c r="BQ511" i="12"/>
  <c r="BP511" i="12"/>
  <c r="BO511" i="12"/>
  <c r="AW511" i="12"/>
  <c r="BZ511" i="12" s="1"/>
  <c r="AV511" i="12"/>
  <c r="AC511" i="12"/>
  <c r="AB511" i="12"/>
  <c r="AA511" i="12"/>
  <c r="Z511" i="12"/>
  <c r="J511" i="12"/>
  <c r="CM510" i="12"/>
  <c r="CO510" i="12" s="1"/>
  <c r="CP510" i="12" s="1"/>
  <c r="BS510" i="12"/>
  <c r="BQ510" i="12"/>
  <c r="BP510" i="12"/>
  <c r="BO510" i="12"/>
  <c r="AW510" i="12"/>
  <c r="AV510" i="12"/>
  <c r="BZ510" i="12" s="1"/>
  <c r="AC510" i="12"/>
  <c r="AB510" i="12"/>
  <c r="AA510" i="12"/>
  <c r="Z510" i="12"/>
  <c r="J510" i="12"/>
  <c r="CM509" i="12"/>
  <c r="CO509" i="12" s="1"/>
  <c r="CB509" i="12"/>
  <c r="BS509" i="12"/>
  <c r="BQ509" i="12"/>
  <c r="BP509" i="12"/>
  <c r="BO509" i="12"/>
  <c r="AW509" i="12"/>
  <c r="AV509" i="12"/>
  <c r="AC509" i="12"/>
  <c r="AB509" i="12"/>
  <c r="AA509" i="12"/>
  <c r="Z509" i="12"/>
  <c r="J509" i="12"/>
  <c r="CO508" i="12"/>
  <c r="CP508" i="12" s="1"/>
  <c r="CM508" i="12"/>
  <c r="BS508" i="12"/>
  <c r="BP508" i="12"/>
  <c r="BO508" i="12"/>
  <c r="AW508" i="12"/>
  <c r="AV508" i="12"/>
  <c r="AC508" i="12"/>
  <c r="AB508" i="12"/>
  <c r="AA508" i="12"/>
  <c r="Z508" i="12"/>
  <c r="J508" i="12"/>
  <c r="CM507" i="12"/>
  <c r="CO507" i="12" s="1"/>
  <c r="BS507" i="12"/>
  <c r="BQ507" i="12"/>
  <c r="BP507" i="12"/>
  <c r="BO507" i="12"/>
  <c r="AW507" i="12"/>
  <c r="AV507" i="12"/>
  <c r="AC507" i="12"/>
  <c r="AB507" i="12"/>
  <c r="AA507" i="12"/>
  <c r="Z507" i="12"/>
  <c r="J507" i="12"/>
  <c r="CO506" i="12"/>
  <c r="CP506" i="12" s="1"/>
  <c r="CM506" i="12"/>
  <c r="BS506" i="12"/>
  <c r="BQ506" i="12"/>
  <c r="BP506" i="12"/>
  <c r="BO506" i="12"/>
  <c r="AW506" i="12"/>
  <c r="AV506" i="12"/>
  <c r="AC506" i="12"/>
  <c r="AB506" i="12"/>
  <c r="AA506" i="12"/>
  <c r="Z506" i="12"/>
  <c r="J506" i="12"/>
  <c r="CM505" i="12"/>
  <c r="CO505" i="12" s="1"/>
  <c r="CP505" i="12" s="1"/>
  <c r="BZ505" i="12"/>
  <c r="BS505" i="12"/>
  <c r="BQ505" i="12"/>
  <c r="BP505" i="12"/>
  <c r="BO505" i="12"/>
  <c r="AW505" i="12"/>
  <c r="AV505" i="12"/>
  <c r="AC505" i="12"/>
  <c r="AB505" i="12"/>
  <c r="AA505" i="12"/>
  <c r="Z505" i="12"/>
  <c r="J505" i="12"/>
  <c r="CM504" i="12"/>
  <c r="CO504" i="12" s="1"/>
  <c r="BS504" i="12"/>
  <c r="BQ504" i="12"/>
  <c r="BP504" i="12"/>
  <c r="BO504" i="12"/>
  <c r="AW504" i="12"/>
  <c r="AV504" i="12"/>
  <c r="BZ504" i="12" s="1"/>
  <c r="AC504" i="12"/>
  <c r="AB504" i="12"/>
  <c r="AA504" i="12"/>
  <c r="Z504" i="12"/>
  <c r="J504" i="12"/>
  <c r="CM503" i="12"/>
  <c r="CO503" i="12" s="1"/>
  <c r="CP503" i="12" s="1"/>
  <c r="BS503" i="12"/>
  <c r="BQ503" i="12"/>
  <c r="BP503" i="12"/>
  <c r="BO503" i="12"/>
  <c r="AW503" i="12"/>
  <c r="BZ503" i="12" s="1"/>
  <c r="AV503" i="12"/>
  <c r="AC503" i="12"/>
  <c r="AB503" i="12"/>
  <c r="AA503" i="12"/>
  <c r="Z503" i="12"/>
  <c r="J503" i="12"/>
  <c r="CM502" i="12"/>
  <c r="CO502" i="12" s="1"/>
  <c r="CP502" i="12" s="1"/>
  <c r="CB502" i="12"/>
  <c r="BS502" i="12"/>
  <c r="BQ502" i="12"/>
  <c r="BP502" i="12"/>
  <c r="BO502" i="12"/>
  <c r="AW502" i="12"/>
  <c r="BZ502" i="12" s="1"/>
  <c r="AV502" i="12"/>
  <c r="AC502" i="12"/>
  <c r="AB502" i="12"/>
  <c r="AA502" i="12"/>
  <c r="Z502" i="12"/>
  <c r="J502" i="12"/>
  <c r="CP501" i="12"/>
  <c r="CO501" i="12"/>
  <c r="CM501" i="12"/>
  <c r="BS501" i="12"/>
  <c r="BQ501" i="12"/>
  <c r="BP501" i="12"/>
  <c r="BO501" i="12"/>
  <c r="AW501" i="12"/>
  <c r="BZ501" i="12" s="1"/>
  <c r="AV501" i="12"/>
  <c r="AC501" i="12"/>
  <c r="AB501" i="12"/>
  <c r="AA501" i="12"/>
  <c r="Z501" i="12"/>
  <c r="J501" i="12"/>
  <c r="CM500" i="12"/>
  <c r="CO500" i="12" s="1"/>
  <c r="BS500" i="12"/>
  <c r="BQ500" i="12"/>
  <c r="BP500" i="12"/>
  <c r="BO500" i="12"/>
  <c r="AW500" i="12"/>
  <c r="AV500" i="12"/>
  <c r="BZ500" i="12" s="1"/>
  <c r="AC500" i="12"/>
  <c r="AB500" i="12"/>
  <c r="AA500" i="12"/>
  <c r="Z500" i="12"/>
  <c r="J500" i="12"/>
  <c r="CM499" i="12"/>
  <c r="CO499" i="12" s="1"/>
  <c r="BS499" i="12"/>
  <c r="BQ499" i="12"/>
  <c r="BP499" i="12"/>
  <c r="BO499" i="12"/>
  <c r="AW499" i="12"/>
  <c r="AV499" i="12"/>
  <c r="AC499" i="12"/>
  <c r="AB499" i="12"/>
  <c r="AA499" i="12"/>
  <c r="Z499" i="12"/>
  <c r="J499" i="12"/>
  <c r="CM498" i="12"/>
  <c r="CO498" i="12" s="1"/>
  <c r="BS498" i="12"/>
  <c r="BQ498" i="12"/>
  <c r="BP498" i="12"/>
  <c r="BO498" i="12"/>
  <c r="AW498" i="12"/>
  <c r="AV498" i="12"/>
  <c r="AC498" i="12"/>
  <c r="AB498" i="12"/>
  <c r="AA498" i="12"/>
  <c r="Z498" i="12"/>
  <c r="J498" i="12"/>
  <c r="CM497" i="12"/>
  <c r="CO497" i="12" s="1"/>
  <c r="CP497" i="12" s="1"/>
  <c r="BS497" i="12"/>
  <c r="BQ497" i="12"/>
  <c r="BP497" i="12"/>
  <c r="BO497" i="12"/>
  <c r="AW497" i="12"/>
  <c r="AV497" i="12"/>
  <c r="AC497" i="12"/>
  <c r="AB497" i="12"/>
  <c r="AA497" i="12"/>
  <c r="Z497" i="12"/>
  <c r="J497" i="12"/>
  <c r="CM496" i="12"/>
  <c r="CO496" i="12" s="1"/>
  <c r="CP496" i="12" s="1"/>
  <c r="BS496" i="12"/>
  <c r="BP496" i="12"/>
  <c r="BO496" i="12"/>
  <c r="AW496" i="12"/>
  <c r="AV496" i="12"/>
  <c r="AC496" i="12"/>
  <c r="AB496" i="12"/>
  <c r="AA496" i="12"/>
  <c r="Z496" i="12"/>
  <c r="J496" i="12"/>
  <c r="CO495" i="12"/>
  <c r="CM495" i="12"/>
  <c r="BS495" i="12"/>
  <c r="BQ495" i="12"/>
  <c r="BP495" i="12"/>
  <c r="BO495" i="12"/>
  <c r="AW495" i="12"/>
  <c r="AV495" i="12"/>
  <c r="AC495" i="12"/>
  <c r="AB495" i="12"/>
  <c r="AA495" i="12"/>
  <c r="Z495" i="12"/>
  <c r="J495" i="12"/>
  <c r="CM494" i="12"/>
  <c r="CO494" i="12" s="1"/>
  <c r="CP494" i="12" s="1"/>
  <c r="BS494" i="12"/>
  <c r="BQ494" i="12"/>
  <c r="BP494" i="12"/>
  <c r="BO494" i="12"/>
  <c r="AW494" i="12"/>
  <c r="BZ494" i="12" s="1"/>
  <c r="AV494" i="12"/>
  <c r="AC494" i="12"/>
  <c r="AB494" i="12"/>
  <c r="AA494" i="12"/>
  <c r="Z494" i="12"/>
  <c r="J494" i="12"/>
  <c r="CP493" i="12"/>
  <c r="CO493" i="12"/>
  <c r="CM493" i="12"/>
  <c r="BS493" i="12"/>
  <c r="BQ493" i="12"/>
  <c r="BP493" i="12"/>
  <c r="BO493" i="12"/>
  <c r="AW493" i="12"/>
  <c r="BZ493" i="12" s="1"/>
  <c r="AV493" i="12"/>
  <c r="AC493" i="12"/>
  <c r="AB493" i="12"/>
  <c r="AA493" i="12"/>
  <c r="Z493" i="12"/>
  <c r="J493" i="12"/>
  <c r="CM492" i="12"/>
  <c r="CO492" i="12" s="1"/>
  <c r="BS492" i="12"/>
  <c r="BQ492" i="12"/>
  <c r="BP492" i="12"/>
  <c r="BO492" i="12"/>
  <c r="AW492" i="12"/>
  <c r="AV492" i="12"/>
  <c r="BZ492" i="12" s="1"/>
  <c r="AC492" i="12"/>
  <c r="AB492" i="12"/>
  <c r="AA492" i="12"/>
  <c r="Z492" i="12"/>
  <c r="J492" i="12"/>
  <c r="CM491" i="12"/>
  <c r="CO491" i="12" s="1"/>
  <c r="BS491" i="12"/>
  <c r="BQ491" i="12"/>
  <c r="BP491" i="12"/>
  <c r="BO491" i="12"/>
  <c r="AW491" i="12"/>
  <c r="BZ491" i="12" s="1"/>
  <c r="AV491" i="12"/>
  <c r="AC491" i="12"/>
  <c r="AB491" i="12"/>
  <c r="AA491" i="12"/>
  <c r="Z491" i="12"/>
  <c r="J491" i="12"/>
  <c r="CM490" i="12"/>
  <c r="CO490" i="12" s="1"/>
  <c r="CP490" i="12" s="1"/>
  <c r="BS490" i="12"/>
  <c r="BQ490" i="12"/>
  <c r="BP490" i="12"/>
  <c r="BO490" i="12"/>
  <c r="AW490" i="12"/>
  <c r="AV490" i="12"/>
  <c r="AC490" i="12"/>
  <c r="AB490" i="12"/>
  <c r="AA490" i="12"/>
  <c r="Z490" i="12"/>
  <c r="J490" i="12"/>
  <c r="CM489" i="12"/>
  <c r="CO489" i="12" s="1"/>
  <c r="CP489" i="12" s="1"/>
  <c r="BS489" i="12"/>
  <c r="BQ489" i="12"/>
  <c r="BP489" i="12"/>
  <c r="BO489" i="12"/>
  <c r="AW489" i="12"/>
  <c r="AV489" i="12"/>
  <c r="AC489" i="12"/>
  <c r="AB489" i="12"/>
  <c r="AA489" i="12"/>
  <c r="Z489" i="12"/>
  <c r="J489" i="12"/>
  <c r="CM488" i="12"/>
  <c r="CO488" i="12" s="1"/>
  <c r="CP488" i="12" s="1"/>
  <c r="BZ488" i="12"/>
  <c r="BS488" i="12"/>
  <c r="BQ488" i="12"/>
  <c r="BP488" i="12"/>
  <c r="BO488" i="12"/>
  <c r="AW488" i="12"/>
  <c r="AV488" i="12"/>
  <c r="AC488" i="12"/>
  <c r="AB488" i="12"/>
  <c r="AA488" i="12"/>
  <c r="Z488" i="12"/>
  <c r="J488" i="12"/>
  <c r="CM487" i="12"/>
  <c r="CO487" i="12" s="1"/>
  <c r="BS487" i="12"/>
  <c r="BQ487" i="12"/>
  <c r="BP487" i="12"/>
  <c r="BO487" i="12"/>
  <c r="AW487" i="12"/>
  <c r="AV487" i="12"/>
  <c r="AC487" i="12"/>
  <c r="AB487" i="12"/>
  <c r="AA487" i="12"/>
  <c r="Z487" i="12"/>
  <c r="J487" i="12"/>
  <c r="CM486" i="12"/>
  <c r="CO486" i="12" s="1"/>
  <c r="CP486" i="12" s="1"/>
  <c r="BS486" i="12"/>
  <c r="BQ486" i="12"/>
  <c r="BP486" i="12"/>
  <c r="BO486" i="12"/>
  <c r="AW486" i="12"/>
  <c r="AV486" i="12"/>
  <c r="BZ486" i="12" s="1"/>
  <c r="AC486" i="12"/>
  <c r="AB486" i="12"/>
  <c r="AA486" i="12"/>
  <c r="Z486" i="12"/>
  <c r="J486" i="12"/>
  <c r="CO485" i="12"/>
  <c r="CM485" i="12"/>
  <c r="CB485" i="12"/>
  <c r="BS485" i="12"/>
  <c r="BQ485" i="12"/>
  <c r="BP485" i="12"/>
  <c r="BO485" i="12"/>
  <c r="AW485" i="12"/>
  <c r="AV485" i="12"/>
  <c r="AC485" i="12"/>
  <c r="AB485" i="12"/>
  <c r="AA485" i="12"/>
  <c r="Z485" i="12"/>
  <c r="J485" i="12"/>
  <c r="CM484" i="12"/>
  <c r="CO484" i="12" s="1"/>
  <c r="CP484" i="12" s="1"/>
  <c r="BS484" i="12"/>
  <c r="BQ484" i="12"/>
  <c r="BP484" i="12"/>
  <c r="BO484" i="12"/>
  <c r="AW484" i="12"/>
  <c r="AV484" i="12"/>
  <c r="AC484" i="12"/>
  <c r="AB484" i="12"/>
  <c r="AA484" i="12"/>
  <c r="Z484" i="12"/>
  <c r="J484" i="12"/>
  <c r="CM483" i="12"/>
  <c r="CO483" i="12" s="1"/>
  <c r="CP483" i="12" s="1"/>
  <c r="BS483" i="12"/>
  <c r="BQ483" i="12"/>
  <c r="BP483" i="12"/>
  <c r="BO483" i="12"/>
  <c r="AW483" i="12"/>
  <c r="AV483" i="12"/>
  <c r="AC483" i="12"/>
  <c r="AB483" i="12"/>
  <c r="AA483" i="12"/>
  <c r="Z483" i="12"/>
  <c r="J483" i="12"/>
  <c r="CM482" i="12"/>
  <c r="CO482" i="12" s="1"/>
  <c r="CP482" i="12" s="1"/>
  <c r="BS482" i="12"/>
  <c r="BQ482" i="12"/>
  <c r="BP482" i="12"/>
  <c r="BO482" i="12"/>
  <c r="AW482" i="12"/>
  <c r="BZ482" i="12" s="1"/>
  <c r="AV482" i="12"/>
  <c r="AC482" i="12"/>
  <c r="AB482" i="12"/>
  <c r="AA482" i="12"/>
  <c r="Z482" i="12"/>
  <c r="J482" i="12"/>
  <c r="CO481" i="12"/>
  <c r="CM481" i="12"/>
  <c r="BS481" i="12"/>
  <c r="BQ481" i="12"/>
  <c r="BP481" i="12"/>
  <c r="BO481" i="12"/>
  <c r="AW481" i="12"/>
  <c r="AV481" i="12"/>
  <c r="CP481" i="12" s="1"/>
  <c r="AC481" i="12"/>
  <c r="AB481" i="12"/>
  <c r="AA481" i="12"/>
  <c r="Z481" i="12"/>
  <c r="J481" i="12"/>
  <c r="CM480" i="12"/>
  <c r="CO480" i="12" s="1"/>
  <c r="CP480" i="12" s="1"/>
  <c r="BS480" i="12"/>
  <c r="BQ480" i="12"/>
  <c r="BP480" i="12"/>
  <c r="BO480" i="12"/>
  <c r="AW480" i="12"/>
  <c r="AV480" i="12"/>
  <c r="AC480" i="12"/>
  <c r="AB480" i="12"/>
  <c r="AA480" i="12"/>
  <c r="Z480" i="12"/>
  <c r="J480" i="12"/>
  <c r="CO479" i="12"/>
  <c r="CM479" i="12"/>
  <c r="BS479" i="12"/>
  <c r="BP479" i="12"/>
  <c r="BO479" i="12"/>
  <c r="AW479" i="12"/>
  <c r="BZ479" i="12" s="1"/>
  <c r="AV479" i="12"/>
  <c r="AC479" i="12"/>
  <c r="AB479" i="12"/>
  <c r="AA479" i="12"/>
  <c r="Z479" i="12"/>
  <c r="J479" i="12"/>
  <c r="CO478" i="12"/>
  <c r="CP478" i="12" s="1"/>
  <c r="CM478" i="12"/>
  <c r="BS478" i="12"/>
  <c r="BQ478" i="12"/>
  <c r="BP478" i="12"/>
  <c r="BO478" i="12"/>
  <c r="AW478" i="12"/>
  <c r="AV478" i="12"/>
  <c r="AC478" i="12"/>
  <c r="AB478" i="12"/>
  <c r="AA478" i="12"/>
  <c r="Z478" i="12"/>
  <c r="J478" i="12"/>
  <c r="CO477" i="12"/>
  <c r="CP477" i="12" s="1"/>
  <c r="CM477" i="12"/>
  <c r="BS477" i="12"/>
  <c r="BQ477" i="12"/>
  <c r="BP477" i="12"/>
  <c r="BO477" i="12"/>
  <c r="AW477" i="12"/>
  <c r="BZ477" i="12" s="1"/>
  <c r="AV477" i="12"/>
  <c r="AC477" i="12"/>
  <c r="AB477" i="12"/>
  <c r="AA477" i="12"/>
  <c r="Z477" i="12"/>
  <c r="J477" i="12"/>
  <c r="CO476" i="12"/>
  <c r="CP476" i="12" s="1"/>
  <c r="CM476" i="12"/>
  <c r="BZ476" i="12"/>
  <c r="BS476" i="12"/>
  <c r="BQ476" i="12"/>
  <c r="BP476" i="12"/>
  <c r="BO476" i="12"/>
  <c r="AW476" i="12"/>
  <c r="AV476" i="12"/>
  <c r="AC476" i="12"/>
  <c r="AB476" i="12"/>
  <c r="AA476" i="12"/>
  <c r="Z476" i="12"/>
  <c r="J476" i="12"/>
  <c r="CM475" i="12"/>
  <c r="CO475" i="12" s="1"/>
  <c r="BS475" i="12"/>
  <c r="BQ475" i="12"/>
  <c r="BP475" i="12"/>
  <c r="BO475" i="12"/>
  <c r="AW475" i="12"/>
  <c r="BZ475" i="12" s="1"/>
  <c r="AV475" i="12"/>
  <c r="AC475" i="12"/>
  <c r="AB475" i="12"/>
  <c r="AA475" i="12"/>
  <c r="Z475" i="12"/>
  <c r="J475" i="12"/>
  <c r="CM474" i="12"/>
  <c r="CO474" i="12" s="1"/>
  <c r="BS474" i="12"/>
  <c r="BQ474" i="12"/>
  <c r="BP474" i="12"/>
  <c r="BO474" i="12"/>
  <c r="AW474" i="12"/>
  <c r="AV474" i="12"/>
  <c r="BZ474" i="12" s="1"/>
  <c r="AC474" i="12"/>
  <c r="AB474" i="12"/>
  <c r="AA474" i="12"/>
  <c r="Z474" i="12"/>
  <c r="J474" i="12"/>
  <c r="CM473" i="12"/>
  <c r="CO473" i="12" s="1"/>
  <c r="CP473" i="12" s="1"/>
  <c r="BZ473" i="12"/>
  <c r="BS473" i="12"/>
  <c r="BQ473" i="12"/>
  <c r="BP473" i="12"/>
  <c r="BO473" i="12"/>
  <c r="AW473" i="12"/>
  <c r="AV473" i="12"/>
  <c r="AC473" i="12"/>
  <c r="AB473" i="12"/>
  <c r="AA473" i="12"/>
  <c r="Z473" i="12"/>
  <c r="J473" i="12"/>
  <c r="CM472" i="12"/>
  <c r="CO472" i="12" s="1"/>
  <c r="BS472" i="12"/>
  <c r="BQ472" i="12"/>
  <c r="BP472" i="12"/>
  <c r="BO472" i="12"/>
  <c r="AW472" i="12"/>
  <c r="AV472" i="12"/>
  <c r="AC472" i="12"/>
  <c r="AB472" i="12"/>
  <c r="AA472" i="12"/>
  <c r="Z472" i="12"/>
  <c r="J472" i="12"/>
  <c r="CM471" i="12"/>
  <c r="CO471" i="12" s="1"/>
  <c r="CP471" i="12" s="1"/>
  <c r="BS471" i="12"/>
  <c r="BQ471" i="12"/>
  <c r="BP471" i="12"/>
  <c r="BO471" i="12"/>
  <c r="AW471" i="12"/>
  <c r="AV471" i="12"/>
  <c r="BZ471" i="12" s="1"/>
  <c r="AC471" i="12"/>
  <c r="AB471" i="12"/>
  <c r="AA471" i="12"/>
  <c r="Z471" i="12"/>
  <c r="J471" i="12"/>
  <c r="CM470" i="12"/>
  <c r="CO470" i="12" s="1"/>
  <c r="BS470" i="12"/>
  <c r="BQ470" i="12"/>
  <c r="BP470" i="12"/>
  <c r="BO470" i="12"/>
  <c r="AW470" i="12"/>
  <c r="AV470" i="12"/>
  <c r="AC470" i="12"/>
  <c r="AB470" i="12"/>
  <c r="AA470" i="12"/>
  <c r="Z470" i="12"/>
  <c r="J470" i="12"/>
  <c r="CO469" i="12"/>
  <c r="CP469" i="12" s="1"/>
  <c r="CM469" i="12"/>
  <c r="BS469" i="12"/>
  <c r="BQ469" i="12"/>
  <c r="BP469" i="12"/>
  <c r="BO469" i="12"/>
  <c r="AW469" i="12"/>
  <c r="AV469" i="12"/>
  <c r="AC469" i="12"/>
  <c r="AB469" i="12"/>
  <c r="AA469" i="12"/>
  <c r="Z469" i="12"/>
  <c r="J469" i="12"/>
  <c r="CO468" i="12"/>
  <c r="CP468" i="12" s="1"/>
  <c r="CM468" i="12"/>
  <c r="BS468" i="12"/>
  <c r="BQ468" i="12"/>
  <c r="BP468" i="12"/>
  <c r="BO468" i="12"/>
  <c r="AW468" i="12"/>
  <c r="AV468" i="12"/>
  <c r="AC468" i="12"/>
  <c r="AB468" i="12"/>
  <c r="AA468" i="12"/>
  <c r="Z468" i="12"/>
  <c r="J468" i="12"/>
  <c r="CM467" i="12"/>
  <c r="CO467" i="12" s="1"/>
  <c r="CP467" i="12" s="1"/>
  <c r="BS467" i="12"/>
  <c r="BQ467" i="12"/>
  <c r="BP467" i="12"/>
  <c r="BO467" i="12"/>
  <c r="AW467" i="12"/>
  <c r="BZ467" i="12" s="1"/>
  <c r="AV467" i="12"/>
  <c r="AC467" i="12"/>
  <c r="AB467" i="12"/>
  <c r="AA467" i="12"/>
  <c r="Z467" i="12"/>
  <c r="J467" i="12"/>
  <c r="CO466" i="12"/>
  <c r="CP466" i="12" s="1"/>
  <c r="CM466" i="12"/>
  <c r="BS466" i="12"/>
  <c r="BQ466" i="12"/>
  <c r="BP466" i="12"/>
  <c r="BO466" i="12"/>
  <c r="AW466" i="12"/>
  <c r="BZ466" i="12" s="1"/>
  <c r="AV466" i="12"/>
  <c r="AC466" i="12"/>
  <c r="AB466" i="12"/>
  <c r="AA466" i="12"/>
  <c r="Z466" i="12"/>
  <c r="J466" i="12"/>
  <c r="CO465" i="12"/>
  <c r="CP465" i="12" s="1"/>
  <c r="CM465" i="12"/>
  <c r="BS465" i="12"/>
  <c r="BP465" i="12"/>
  <c r="BO465" i="12"/>
  <c r="AW465" i="12"/>
  <c r="AV465" i="12"/>
  <c r="AC465" i="12"/>
  <c r="AB465" i="12"/>
  <c r="AA465" i="12"/>
  <c r="Z465" i="12"/>
  <c r="J465" i="12"/>
  <c r="CM464" i="12"/>
  <c r="CO464" i="12" s="1"/>
  <c r="CP464" i="12" s="1"/>
  <c r="BZ464" i="12"/>
  <c r="BS464" i="12"/>
  <c r="BQ464" i="12"/>
  <c r="BP464" i="12"/>
  <c r="BO464" i="12"/>
  <c r="AW464" i="12"/>
  <c r="AV464" i="12"/>
  <c r="AC464" i="12"/>
  <c r="AB464" i="12"/>
  <c r="AA464" i="12"/>
  <c r="Z464" i="12"/>
  <c r="J464" i="12"/>
  <c r="CM463" i="12"/>
  <c r="CO463" i="12" s="1"/>
  <c r="BS463" i="12"/>
  <c r="BQ463" i="12"/>
  <c r="BP463" i="12"/>
  <c r="BO463" i="12"/>
  <c r="AW463" i="12"/>
  <c r="BZ463" i="12" s="1"/>
  <c r="AV463" i="12"/>
  <c r="AC463" i="12"/>
  <c r="AB463" i="12"/>
  <c r="AA463" i="12"/>
  <c r="Z463" i="12"/>
  <c r="J463" i="12"/>
  <c r="CM462" i="12"/>
  <c r="CO462" i="12" s="1"/>
  <c r="CP462" i="12" s="1"/>
  <c r="BS462" i="12"/>
  <c r="BQ462" i="12"/>
  <c r="BP462" i="12"/>
  <c r="BO462" i="12"/>
  <c r="AW462" i="12"/>
  <c r="BZ462" i="12" s="1"/>
  <c r="AV462" i="12"/>
  <c r="AC462" i="12"/>
  <c r="AB462" i="12"/>
  <c r="AA462" i="12"/>
  <c r="Z462" i="12"/>
  <c r="J462" i="12"/>
  <c r="CM461" i="12"/>
  <c r="CO461" i="12" s="1"/>
  <c r="BS461" i="12"/>
  <c r="BP461" i="12"/>
  <c r="BO461" i="12"/>
  <c r="AW461" i="12"/>
  <c r="AV461" i="12"/>
  <c r="AC461" i="12"/>
  <c r="AB461" i="12"/>
  <c r="AA461" i="12"/>
  <c r="Z461" i="12"/>
  <c r="J461" i="12"/>
  <c r="CM460" i="12"/>
  <c r="CO460" i="12" s="1"/>
  <c r="CP460" i="12" s="1"/>
  <c r="BS460" i="12"/>
  <c r="BQ460" i="12"/>
  <c r="BP460" i="12"/>
  <c r="BO460" i="12"/>
  <c r="AW460" i="12"/>
  <c r="BZ460" i="12" s="1"/>
  <c r="AV460" i="12"/>
  <c r="AC460" i="12"/>
  <c r="AB460" i="12"/>
  <c r="AA460" i="12"/>
  <c r="Z460" i="12"/>
  <c r="J460" i="12"/>
  <c r="CM459" i="12"/>
  <c r="CO459" i="12" s="1"/>
  <c r="BZ459" i="12"/>
  <c r="BS459" i="12"/>
  <c r="BQ459" i="12"/>
  <c r="BP459" i="12"/>
  <c r="BO459" i="12"/>
  <c r="AW459" i="12"/>
  <c r="AV459" i="12"/>
  <c r="AC459" i="12"/>
  <c r="AB459" i="12"/>
  <c r="AA459" i="12"/>
  <c r="Z459" i="12"/>
  <c r="J459" i="12"/>
  <c r="CM458" i="12"/>
  <c r="CO458" i="12" s="1"/>
  <c r="BS458" i="12"/>
  <c r="BQ458" i="12"/>
  <c r="BP458" i="12"/>
  <c r="BO458" i="12"/>
  <c r="AW458" i="12"/>
  <c r="BZ458" i="12" s="1"/>
  <c r="AV458" i="12"/>
  <c r="AC458" i="12"/>
  <c r="AB458" i="12"/>
  <c r="AA458" i="12"/>
  <c r="Z458" i="12"/>
  <c r="J458" i="12"/>
  <c r="CM457" i="12"/>
  <c r="CO457" i="12" s="1"/>
  <c r="BS457" i="12"/>
  <c r="BQ457" i="12"/>
  <c r="BP457" i="12"/>
  <c r="BO457" i="12"/>
  <c r="AW457" i="12"/>
  <c r="AV457" i="12"/>
  <c r="BZ457" i="12" s="1"/>
  <c r="AC457" i="12"/>
  <c r="AB457" i="12"/>
  <c r="AA457" i="12"/>
  <c r="Z457" i="12"/>
  <c r="J457" i="12"/>
  <c r="CM456" i="12"/>
  <c r="CO456" i="12" s="1"/>
  <c r="BS456" i="12"/>
  <c r="BQ456" i="12"/>
  <c r="BP456" i="12"/>
  <c r="BO456" i="12"/>
  <c r="AW456" i="12"/>
  <c r="AV456" i="12"/>
  <c r="AC456" i="12"/>
  <c r="AB456" i="12"/>
  <c r="AA456" i="12"/>
  <c r="Z456" i="12"/>
  <c r="J456" i="12"/>
  <c r="CM455" i="12"/>
  <c r="CO455" i="12" s="1"/>
  <c r="BS455" i="12"/>
  <c r="BQ455" i="12"/>
  <c r="BP455" i="12"/>
  <c r="BO455" i="12"/>
  <c r="AW455" i="12"/>
  <c r="AV455" i="12"/>
  <c r="BZ455" i="12" s="1"/>
  <c r="AC455" i="12"/>
  <c r="AB455" i="12"/>
  <c r="AA455" i="12"/>
  <c r="Z455" i="12"/>
  <c r="J455" i="12"/>
  <c r="CM454" i="12"/>
  <c r="CO454" i="12" s="1"/>
  <c r="CP454" i="12" s="1"/>
  <c r="BS454" i="12"/>
  <c r="BQ454" i="12"/>
  <c r="BP454" i="12"/>
  <c r="BO454" i="12"/>
  <c r="AW454" i="12"/>
  <c r="AV454" i="12"/>
  <c r="AC454" i="12"/>
  <c r="AB454" i="12"/>
  <c r="AA454" i="12"/>
  <c r="Z454" i="12"/>
  <c r="J454" i="12"/>
  <c r="CO453" i="12"/>
  <c r="CP453" i="12" s="1"/>
  <c r="CM453" i="12"/>
  <c r="BS453" i="12"/>
  <c r="BQ453" i="12"/>
  <c r="BP453" i="12"/>
  <c r="BO453" i="12"/>
  <c r="AW453" i="12"/>
  <c r="AV453" i="12"/>
  <c r="AC453" i="12"/>
  <c r="AB453" i="12"/>
  <c r="AA453" i="12"/>
  <c r="Z453" i="12"/>
  <c r="J453" i="12"/>
  <c r="CM452" i="12"/>
  <c r="CO452" i="12" s="1"/>
  <c r="CP452" i="12" s="1"/>
  <c r="BS452" i="12"/>
  <c r="BQ452" i="12"/>
  <c r="BP452" i="12"/>
  <c r="BO452" i="12"/>
  <c r="AW452" i="12"/>
  <c r="BZ452" i="12" s="1"/>
  <c r="AV452" i="12"/>
  <c r="AC452" i="12"/>
  <c r="AB452" i="12"/>
  <c r="AA452" i="12"/>
  <c r="Z452" i="12"/>
  <c r="J452" i="12"/>
  <c r="CM451" i="12"/>
  <c r="CO451" i="12" s="1"/>
  <c r="BS451" i="12"/>
  <c r="BP451" i="12"/>
  <c r="BO451" i="12"/>
  <c r="AW451" i="12"/>
  <c r="AV451" i="12"/>
  <c r="AC451" i="12"/>
  <c r="AB451" i="12"/>
  <c r="AA451" i="12"/>
  <c r="Z451" i="12"/>
  <c r="J451" i="12"/>
  <c r="CP450" i="12"/>
  <c r="CM450" i="12"/>
  <c r="CO450" i="12" s="1"/>
  <c r="BS450" i="12"/>
  <c r="BP450" i="12"/>
  <c r="BO450" i="12"/>
  <c r="AW450" i="12"/>
  <c r="AV450" i="12"/>
  <c r="AC450" i="12"/>
  <c r="AB450" i="12"/>
  <c r="AA450" i="12"/>
  <c r="Z450" i="12"/>
  <c r="J450" i="12"/>
  <c r="CM449" i="12"/>
  <c r="CO449" i="12" s="1"/>
  <c r="BS449" i="12"/>
  <c r="BP449" i="12"/>
  <c r="BO449" i="12"/>
  <c r="AW449" i="12"/>
  <c r="BZ449" i="12" s="1"/>
  <c r="AV449" i="12"/>
  <c r="AC449" i="12"/>
  <c r="AB449" i="12"/>
  <c r="AA449" i="12"/>
  <c r="Z449" i="12"/>
  <c r="J449" i="12"/>
  <c r="CM448" i="12"/>
  <c r="CO448" i="12" s="1"/>
  <c r="BZ448" i="12"/>
  <c r="BS448" i="12"/>
  <c r="BQ448" i="12"/>
  <c r="BP448" i="12"/>
  <c r="BO448" i="12"/>
  <c r="AW448" i="12"/>
  <c r="AV448" i="12"/>
  <c r="AC448" i="12"/>
  <c r="AB448" i="12"/>
  <c r="AA448" i="12"/>
  <c r="Z448" i="12"/>
  <c r="J448" i="12"/>
  <c r="CM447" i="12"/>
  <c r="CO447" i="12" s="1"/>
  <c r="BS447" i="12"/>
  <c r="BQ447" i="12"/>
  <c r="BP447" i="12"/>
  <c r="BO447" i="12"/>
  <c r="AW447" i="12"/>
  <c r="AV447" i="12"/>
  <c r="AC447" i="12"/>
  <c r="AB447" i="12"/>
  <c r="AA447" i="12"/>
  <c r="Z447" i="12"/>
  <c r="J447" i="12"/>
  <c r="CM446" i="12"/>
  <c r="CO446" i="12" s="1"/>
  <c r="CP446" i="12" s="1"/>
  <c r="BS446" i="12"/>
  <c r="BQ446" i="12"/>
  <c r="BP446" i="12"/>
  <c r="BO446" i="12"/>
  <c r="AW446" i="12"/>
  <c r="AV446" i="12"/>
  <c r="AC446" i="12"/>
  <c r="AB446" i="12"/>
  <c r="AA446" i="12"/>
  <c r="Z446" i="12"/>
  <c r="J446" i="12"/>
  <c r="CM445" i="12"/>
  <c r="CO445" i="12" s="1"/>
  <c r="CP445" i="12" s="1"/>
  <c r="BS445" i="12"/>
  <c r="BQ445" i="12"/>
  <c r="BP445" i="12"/>
  <c r="BO445" i="12"/>
  <c r="AW445" i="12"/>
  <c r="AV445" i="12"/>
  <c r="AC445" i="12"/>
  <c r="AB445" i="12"/>
  <c r="AA445" i="12"/>
  <c r="Z445" i="12"/>
  <c r="J445" i="12"/>
  <c r="CM444" i="12"/>
  <c r="CO444" i="12" s="1"/>
  <c r="BS444" i="12"/>
  <c r="BQ444" i="12"/>
  <c r="BP444" i="12"/>
  <c r="BO444" i="12"/>
  <c r="AW444" i="12"/>
  <c r="AV444" i="12"/>
  <c r="AC444" i="12"/>
  <c r="AB444" i="12"/>
  <c r="AA444" i="12"/>
  <c r="Z444" i="12"/>
  <c r="J444" i="12"/>
  <c r="CM443" i="12"/>
  <c r="CO443" i="12" s="1"/>
  <c r="BS443" i="12"/>
  <c r="BQ443" i="12"/>
  <c r="BP443" i="12"/>
  <c r="BO443" i="12"/>
  <c r="AW443" i="12"/>
  <c r="AV443" i="12"/>
  <c r="AC443" i="12"/>
  <c r="AB443" i="12"/>
  <c r="AA443" i="12"/>
  <c r="Z443" i="12"/>
  <c r="J443" i="12"/>
  <c r="CM442" i="12"/>
  <c r="CO442" i="12" s="1"/>
  <c r="BS442" i="12"/>
  <c r="BP442" i="12"/>
  <c r="BO442" i="12"/>
  <c r="AW442" i="12"/>
  <c r="AV442" i="12"/>
  <c r="AC442" i="12"/>
  <c r="AB442" i="12"/>
  <c r="AA442" i="12"/>
  <c r="Z442" i="12"/>
  <c r="J442" i="12"/>
  <c r="CM441" i="12"/>
  <c r="CO441" i="12" s="1"/>
  <c r="BS441" i="12"/>
  <c r="BP441" i="12"/>
  <c r="BO441" i="12"/>
  <c r="AW441" i="12"/>
  <c r="BZ441" i="12" s="1"/>
  <c r="AV441" i="12"/>
  <c r="AC441" i="12"/>
  <c r="AB441" i="12"/>
  <c r="AA441" i="12"/>
  <c r="Z441" i="12"/>
  <c r="J441" i="12"/>
  <c r="CM440" i="12"/>
  <c r="CO440" i="12" s="1"/>
  <c r="CP440" i="12" s="1"/>
  <c r="BQ440" i="12"/>
  <c r="BP440" i="12"/>
  <c r="BO440" i="12"/>
  <c r="AW440" i="12"/>
  <c r="AV440" i="12"/>
  <c r="AC440" i="12"/>
  <c r="AB440" i="12"/>
  <c r="AA440" i="12"/>
  <c r="Z440" i="12"/>
  <c r="J440" i="12"/>
  <c r="C440" i="12"/>
  <c r="CO439" i="12"/>
  <c r="CP439" i="12" s="1"/>
  <c r="CM439" i="12"/>
  <c r="BS439" i="12"/>
  <c r="BQ439" i="12"/>
  <c r="BP439" i="12"/>
  <c r="BO439" i="12"/>
  <c r="AW439" i="12"/>
  <c r="AV439" i="12"/>
  <c r="AC439" i="12"/>
  <c r="AB439" i="12"/>
  <c r="AA439" i="12"/>
  <c r="Z439" i="12"/>
  <c r="J439" i="12"/>
  <c r="CM438" i="12"/>
  <c r="CO438" i="12" s="1"/>
  <c r="CP438" i="12" s="1"/>
  <c r="BS438" i="12"/>
  <c r="BQ438" i="12"/>
  <c r="BP438" i="12"/>
  <c r="BO438" i="12"/>
  <c r="AW438" i="12"/>
  <c r="AV438" i="12"/>
  <c r="AC438" i="12"/>
  <c r="AB438" i="12"/>
  <c r="AA438" i="12"/>
  <c r="Z438" i="12"/>
  <c r="J438" i="12"/>
  <c r="CM437" i="12"/>
  <c r="CO437" i="12" s="1"/>
  <c r="CP437" i="12" s="1"/>
  <c r="BS437" i="12"/>
  <c r="BP437" i="12"/>
  <c r="BO437" i="12"/>
  <c r="AW437" i="12"/>
  <c r="AV437" i="12"/>
  <c r="AC437" i="12"/>
  <c r="AB437" i="12"/>
  <c r="AA437" i="12"/>
  <c r="Z437" i="12"/>
  <c r="J437" i="12"/>
  <c r="CO436" i="12"/>
  <c r="CP436" i="12" s="1"/>
  <c r="CM436" i="12"/>
  <c r="BS436" i="12"/>
  <c r="BQ436" i="12"/>
  <c r="BP436" i="12"/>
  <c r="BO436" i="12"/>
  <c r="AW436" i="12"/>
  <c r="AV436" i="12"/>
  <c r="AC436" i="12"/>
  <c r="AB436" i="12"/>
  <c r="AA436" i="12"/>
  <c r="Z436" i="12"/>
  <c r="J436" i="12"/>
  <c r="CM435" i="12"/>
  <c r="CO435" i="12" s="1"/>
  <c r="CP435" i="12" s="1"/>
  <c r="BZ435" i="12"/>
  <c r="BS435" i="12"/>
  <c r="BQ435" i="12"/>
  <c r="BP435" i="12"/>
  <c r="BO435" i="12"/>
  <c r="AW435" i="12"/>
  <c r="AV435" i="12"/>
  <c r="AC435" i="12"/>
  <c r="AB435" i="12"/>
  <c r="AA435" i="12"/>
  <c r="Z435" i="12"/>
  <c r="J435" i="12"/>
  <c r="CM434" i="12"/>
  <c r="CO434" i="12" s="1"/>
  <c r="BS434" i="12"/>
  <c r="BQ434" i="12"/>
  <c r="BP434" i="12"/>
  <c r="BO434" i="12"/>
  <c r="AW434" i="12"/>
  <c r="AV434" i="12"/>
  <c r="BZ434" i="12" s="1"/>
  <c r="AC434" i="12"/>
  <c r="AB434" i="12"/>
  <c r="AA434" i="12"/>
  <c r="Z434" i="12"/>
  <c r="J434" i="12"/>
  <c r="CO433" i="12"/>
  <c r="CP433" i="12" s="1"/>
  <c r="CM433" i="12"/>
  <c r="BS433" i="12"/>
  <c r="BQ433" i="12"/>
  <c r="BP433" i="12"/>
  <c r="BO433" i="12"/>
  <c r="AW433" i="12"/>
  <c r="AV433" i="12"/>
  <c r="AC433" i="12"/>
  <c r="AB433" i="12"/>
  <c r="AA433" i="12"/>
  <c r="Z433" i="12"/>
  <c r="J433" i="12"/>
  <c r="CO432" i="12"/>
  <c r="CM432" i="12"/>
  <c r="BS432" i="12"/>
  <c r="BQ432" i="12"/>
  <c r="BP432" i="12"/>
  <c r="BO432" i="12"/>
  <c r="AW432" i="12"/>
  <c r="AV432" i="12"/>
  <c r="BZ432" i="12" s="1"/>
  <c r="AC432" i="12"/>
  <c r="AB432" i="12"/>
  <c r="AA432" i="12"/>
  <c r="Z432" i="12"/>
  <c r="J432" i="12"/>
  <c r="CM431" i="12"/>
  <c r="CO431" i="12" s="1"/>
  <c r="CP431" i="12" s="1"/>
  <c r="BS431" i="12"/>
  <c r="BQ431" i="12"/>
  <c r="BP431" i="12"/>
  <c r="BO431" i="12"/>
  <c r="AW431" i="12"/>
  <c r="BZ431" i="12" s="1"/>
  <c r="AV431" i="12"/>
  <c r="AC431" i="12"/>
  <c r="AB431" i="12"/>
  <c r="AA431" i="12"/>
  <c r="Z431" i="12"/>
  <c r="J431" i="12"/>
  <c r="CM430" i="12"/>
  <c r="CO430" i="12" s="1"/>
  <c r="BS430" i="12"/>
  <c r="BP430" i="12"/>
  <c r="BO430" i="12"/>
  <c r="AW430" i="12"/>
  <c r="AV430" i="12"/>
  <c r="AC430" i="12"/>
  <c r="AB430" i="12"/>
  <c r="AA430" i="12"/>
  <c r="Z430" i="12"/>
  <c r="J430" i="12"/>
  <c r="CM429" i="12"/>
  <c r="CO429" i="12" s="1"/>
  <c r="BS429" i="12"/>
  <c r="BQ429" i="12"/>
  <c r="BP429" i="12"/>
  <c r="BO429" i="12"/>
  <c r="AW429" i="12"/>
  <c r="AV429" i="12"/>
  <c r="BZ429" i="12" s="1"/>
  <c r="AC429" i="12"/>
  <c r="AB429" i="12"/>
  <c r="AA429" i="12"/>
  <c r="Z429" i="12"/>
  <c r="J429" i="12"/>
  <c r="CM428" i="12"/>
  <c r="CO428" i="12" s="1"/>
  <c r="CP428" i="12" s="1"/>
  <c r="BS428" i="12"/>
  <c r="BQ428" i="12"/>
  <c r="BP428" i="12"/>
  <c r="BO428" i="12"/>
  <c r="AW428" i="12"/>
  <c r="AV428" i="12"/>
  <c r="BZ428" i="12" s="1"/>
  <c r="AC428" i="12"/>
  <c r="AB428" i="12"/>
  <c r="AA428" i="12"/>
  <c r="Z428" i="12"/>
  <c r="J428" i="12"/>
  <c r="CM427" i="12"/>
  <c r="CO427" i="12" s="1"/>
  <c r="BS427" i="12"/>
  <c r="BQ427" i="12"/>
  <c r="BP427" i="12"/>
  <c r="BO427" i="12"/>
  <c r="AW427" i="12"/>
  <c r="AV427" i="12"/>
  <c r="AC427" i="12"/>
  <c r="AB427" i="12"/>
  <c r="AA427" i="12"/>
  <c r="Z427" i="12"/>
  <c r="J427" i="12"/>
  <c r="CO426" i="12"/>
  <c r="CP426" i="12" s="1"/>
  <c r="CM426" i="12"/>
  <c r="BS426" i="12"/>
  <c r="BQ426" i="12"/>
  <c r="BP426" i="12"/>
  <c r="BO426" i="12"/>
  <c r="AW426" i="12"/>
  <c r="AV426" i="12"/>
  <c r="AC426" i="12"/>
  <c r="AB426" i="12"/>
  <c r="AA426" i="12"/>
  <c r="Z426" i="12"/>
  <c r="J426" i="12"/>
  <c r="CM425" i="12"/>
  <c r="CO425" i="12" s="1"/>
  <c r="CP425" i="12" s="1"/>
  <c r="BS425" i="12"/>
  <c r="BQ425" i="12"/>
  <c r="BP425" i="12"/>
  <c r="BO425" i="12"/>
  <c r="AW425" i="12"/>
  <c r="AV425" i="12"/>
  <c r="AC425" i="12"/>
  <c r="AB425" i="12"/>
  <c r="AA425" i="12"/>
  <c r="Z425" i="12"/>
  <c r="J425" i="12"/>
  <c r="CM424" i="12"/>
  <c r="CO424" i="12" s="1"/>
  <c r="CP424" i="12" s="1"/>
  <c r="BS424" i="12"/>
  <c r="BQ424" i="12"/>
  <c r="BP424" i="12"/>
  <c r="BO424" i="12"/>
  <c r="AW424" i="12"/>
  <c r="BZ424" i="12" s="1"/>
  <c r="AV424" i="12"/>
  <c r="AC424" i="12"/>
  <c r="AB424" i="12"/>
  <c r="AA424" i="12"/>
  <c r="Z424" i="12"/>
  <c r="J424" i="12"/>
  <c r="CM423" i="12"/>
  <c r="CO423" i="12" s="1"/>
  <c r="BS423" i="12"/>
  <c r="BQ423" i="12"/>
  <c r="BP423" i="12"/>
  <c r="BO423" i="12"/>
  <c r="AW423" i="12"/>
  <c r="AV423" i="12"/>
  <c r="BZ423" i="12" s="1"/>
  <c r="AC423" i="12"/>
  <c r="AB423" i="12"/>
  <c r="AA423" i="12"/>
  <c r="Z423" i="12"/>
  <c r="J423" i="12"/>
  <c r="CM422" i="12"/>
  <c r="CO422" i="12" s="1"/>
  <c r="BS422" i="12"/>
  <c r="BQ422" i="12"/>
  <c r="BP422" i="12"/>
  <c r="BO422" i="12"/>
  <c r="AW422" i="12"/>
  <c r="AV422" i="12"/>
  <c r="AC422" i="12"/>
  <c r="AB422" i="12"/>
  <c r="AA422" i="12"/>
  <c r="Z422" i="12"/>
  <c r="J422" i="12"/>
  <c r="CO421" i="12"/>
  <c r="CP421" i="12" s="1"/>
  <c r="CM421" i="12"/>
  <c r="BS421" i="12"/>
  <c r="BQ421" i="12"/>
  <c r="BP421" i="12"/>
  <c r="BO421" i="12"/>
  <c r="AW421" i="12"/>
  <c r="AV421" i="12"/>
  <c r="AC421" i="12"/>
  <c r="AB421" i="12"/>
  <c r="AA421" i="12"/>
  <c r="Z421" i="12"/>
  <c r="J421" i="12"/>
  <c r="CM420" i="12"/>
  <c r="CO420" i="12" s="1"/>
  <c r="CP420" i="12" s="1"/>
  <c r="BS420" i="12"/>
  <c r="BQ420" i="12"/>
  <c r="BP420" i="12"/>
  <c r="BO420" i="12"/>
  <c r="AW420" i="12"/>
  <c r="BZ420" i="12" s="1"/>
  <c r="AV420" i="12"/>
  <c r="AC420" i="12"/>
  <c r="AB420" i="12"/>
  <c r="AA420" i="12"/>
  <c r="Z420" i="12"/>
  <c r="J420" i="12"/>
  <c r="CM419" i="12"/>
  <c r="CO419" i="12" s="1"/>
  <c r="CP419" i="12" s="1"/>
  <c r="CB419" i="12"/>
  <c r="BS419" i="12"/>
  <c r="BQ419" i="12"/>
  <c r="BP419" i="12"/>
  <c r="BO419" i="12"/>
  <c r="AW419" i="12"/>
  <c r="BZ419" i="12" s="1"/>
  <c r="AV419" i="12"/>
  <c r="AC419" i="12"/>
  <c r="AB419" i="12"/>
  <c r="AA419" i="12"/>
  <c r="Z419" i="12"/>
  <c r="J419" i="12"/>
  <c r="CM418" i="12"/>
  <c r="CO418" i="12" s="1"/>
  <c r="CP418" i="12" s="1"/>
  <c r="CB418" i="12"/>
  <c r="BS418" i="12"/>
  <c r="BP418" i="12"/>
  <c r="BO418" i="12"/>
  <c r="AW418" i="12"/>
  <c r="AV418" i="12"/>
  <c r="AC418" i="12"/>
  <c r="AB418" i="12"/>
  <c r="AA418" i="12"/>
  <c r="Z418" i="12"/>
  <c r="J418" i="12"/>
  <c r="CM417" i="12"/>
  <c r="CO417" i="12" s="1"/>
  <c r="CB417" i="12"/>
  <c r="BZ417" i="12"/>
  <c r="BS417" i="12"/>
  <c r="BQ417" i="12"/>
  <c r="BP417" i="12"/>
  <c r="BO417" i="12"/>
  <c r="AW417" i="12"/>
  <c r="AV417" i="12"/>
  <c r="AC417" i="12"/>
  <c r="AB417" i="12"/>
  <c r="AA417" i="12"/>
  <c r="Z417" i="12"/>
  <c r="J417" i="12"/>
  <c r="CM416" i="12"/>
  <c r="CO416" i="12" s="1"/>
  <c r="CP416" i="12" s="1"/>
  <c r="BS416" i="12"/>
  <c r="BQ416" i="12"/>
  <c r="BP416" i="12"/>
  <c r="BO416" i="12"/>
  <c r="AW416" i="12"/>
  <c r="BZ416" i="12" s="1"/>
  <c r="AV416" i="12"/>
  <c r="AC416" i="12"/>
  <c r="AB416" i="12"/>
  <c r="AA416" i="12"/>
  <c r="Z416" i="12"/>
  <c r="J416" i="12"/>
  <c r="CM415" i="12"/>
  <c r="CO415" i="12" s="1"/>
  <c r="CP415" i="12" s="1"/>
  <c r="CB415" i="12"/>
  <c r="BS415" i="12"/>
  <c r="BQ415" i="12"/>
  <c r="BP415" i="12"/>
  <c r="BO415" i="12"/>
  <c r="AW415" i="12"/>
  <c r="AV415" i="12"/>
  <c r="AC415" i="12"/>
  <c r="AB415" i="12"/>
  <c r="AA415" i="12"/>
  <c r="Z415" i="12"/>
  <c r="J415" i="12"/>
  <c r="CM414" i="12"/>
  <c r="CO414" i="12" s="1"/>
  <c r="BS414" i="12"/>
  <c r="BQ414" i="12"/>
  <c r="BP414" i="12"/>
  <c r="BO414" i="12"/>
  <c r="AW414" i="12"/>
  <c r="AV414" i="12"/>
  <c r="BZ414" i="12" s="1"/>
  <c r="AC414" i="12"/>
  <c r="AB414" i="12"/>
  <c r="AA414" i="12"/>
  <c r="Z414" i="12"/>
  <c r="J414" i="12"/>
  <c r="CM413" i="12"/>
  <c r="CO413" i="12" s="1"/>
  <c r="BS413" i="12"/>
  <c r="BQ413" i="12"/>
  <c r="BP413" i="12"/>
  <c r="BO413" i="12"/>
  <c r="AW413" i="12"/>
  <c r="AV413" i="12"/>
  <c r="BZ413" i="12" s="1"/>
  <c r="AC413" i="12"/>
  <c r="AB413" i="12"/>
  <c r="AA413" i="12"/>
  <c r="Z413" i="12"/>
  <c r="J413" i="12"/>
  <c r="CM412" i="12"/>
  <c r="CO412" i="12" s="1"/>
  <c r="CP412" i="12" s="1"/>
  <c r="BS412" i="12"/>
  <c r="BQ412" i="12"/>
  <c r="BP412" i="12"/>
  <c r="BO412" i="12"/>
  <c r="AW412" i="12"/>
  <c r="AV412" i="12"/>
  <c r="BZ412" i="12" s="1"/>
  <c r="AC412" i="12"/>
  <c r="AB412" i="12"/>
  <c r="AA412" i="12"/>
  <c r="Z412" i="12"/>
  <c r="J412" i="12"/>
  <c r="CO411" i="12"/>
  <c r="CP411" i="12" s="1"/>
  <c r="CM411" i="12"/>
  <c r="BS411" i="12"/>
  <c r="BQ411" i="12"/>
  <c r="BP411" i="12"/>
  <c r="BO411" i="12"/>
  <c r="AW411" i="12"/>
  <c r="BZ411" i="12" s="1"/>
  <c r="AV411" i="12"/>
  <c r="AC411" i="12"/>
  <c r="AB411" i="12"/>
  <c r="AA411" i="12"/>
  <c r="Z411" i="12"/>
  <c r="J411" i="12"/>
  <c r="CM410" i="12"/>
  <c r="CO410" i="12" s="1"/>
  <c r="CP410" i="12" s="1"/>
  <c r="BS410" i="12"/>
  <c r="BQ410" i="12"/>
  <c r="BP410" i="12"/>
  <c r="BO410" i="12"/>
  <c r="AW410" i="12"/>
  <c r="BZ410" i="12" s="1"/>
  <c r="AV410" i="12"/>
  <c r="AC410" i="12"/>
  <c r="AB410" i="12"/>
  <c r="AA410" i="12"/>
  <c r="Z410" i="12"/>
  <c r="J410" i="12"/>
  <c r="CO409" i="12"/>
  <c r="CM409" i="12"/>
  <c r="BS409" i="12"/>
  <c r="BQ409" i="12"/>
  <c r="BP409" i="12"/>
  <c r="BO409" i="12"/>
  <c r="AW409" i="12"/>
  <c r="AV409" i="12"/>
  <c r="BZ409" i="12" s="1"/>
  <c r="AC409" i="12"/>
  <c r="AB409" i="12"/>
  <c r="AA409" i="12"/>
  <c r="Z409" i="12"/>
  <c r="J409" i="12"/>
  <c r="CO408" i="12"/>
  <c r="CM408" i="12"/>
  <c r="BZ408" i="12"/>
  <c r="BS408" i="12"/>
  <c r="BQ408" i="12"/>
  <c r="BP408" i="12"/>
  <c r="BO408" i="12"/>
  <c r="AW408" i="12"/>
  <c r="AV408" i="12"/>
  <c r="AC408" i="12"/>
  <c r="AB408" i="12"/>
  <c r="AA408" i="12"/>
  <c r="Z408" i="12"/>
  <c r="J408" i="12"/>
  <c r="CO407" i="12"/>
  <c r="CM407" i="12"/>
  <c r="BS407" i="12"/>
  <c r="BP407" i="12"/>
  <c r="BO407" i="12"/>
  <c r="AW407" i="12"/>
  <c r="AV407" i="12"/>
  <c r="AC407" i="12"/>
  <c r="AB407" i="12"/>
  <c r="AA407" i="12"/>
  <c r="Z407" i="12"/>
  <c r="J407" i="12"/>
  <c r="CO406" i="12"/>
  <c r="CM406" i="12"/>
  <c r="BS406" i="12"/>
  <c r="BQ406" i="12"/>
  <c r="BP406" i="12"/>
  <c r="BO406" i="12"/>
  <c r="AW406" i="12"/>
  <c r="AV406" i="12"/>
  <c r="BZ406" i="12" s="1"/>
  <c r="AC406" i="12"/>
  <c r="AB406" i="12"/>
  <c r="AA406" i="12"/>
  <c r="Z406" i="12"/>
  <c r="J406" i="12"/>
  <c r="CO405" i="12"/>
  <c r="CP405" i="12" s="1"/>
  <c r="CM405" i="12"/>
  <c r="BS405" i="12"/>
  <c r="BQ405" i="12"/>
  <c r="BP405" i="12"/>
  <c r="BO405" i="12"/>
  <c r="AW405" i="12"/>
  <c r="BZ405" i="12" s="1"/>
  <c r="AV405" i="12"/>
  <c r="AC405" i="12"/>
  <c r="AB405" i="12"/>
  <c r="AA405" i="12"/>
  <c r="Z405" i="12"/>
  <c r="J405" i="12"/>
  <c r="CM404" i="12"/>
  <c r="CO404" i="12" s="1"/>
  <c r="CP404" i="12" s="1"/>
  <c r="BS404" i="12"/>
  <c r="BQ404" i="12"/>
  <c r="BP404" i="12"/>
  <c r="BO404" i="12"/>
  <c r="AW404" i="12"/>
  <c r="BZ404" i="12" s="1"/>
  <c r="AV404" i="12"/>
  <c r="AC404" i="12"/>
  <c r="AB404" i="12"/>
  <c r="AA404" i="12"/>
  <c r="Z404" i="12"/>
  <c r="J404" i="12"/>
  <c r="CM403" i="12"/>
  <c r="CO403" i="12" s="1"/>
  <c r="CP403" i="12" s="1"/>
  <c r="BS403" i="12"/>
  <c r="BQ403" i="12"/>
  <c r="BP403" i="12"/>
  <c r="BO403" i="12"/>
  <c r="AW403" i="12"/>
  <c r="BZ403" i="12" s="1"/>
  <c r="AV403" i="12"/>
  <c r="AC403" i="12"/>
  <c r="AB403" i="12"/>
  <c r="AA403" i="12"/>
  <c r="Z403" i="12"/>
  <c r="J403" i="12"/>
  <c r="CM402" i="12"/>
  <c r="CO402" i="12" s="1"/>
  <c r="BS402" i="12"/>
  <c r="BQ402" i="12"/>
  <c r="BP402" i="12"/>
  <c r="BO402" i="12"/>
  <c r="AW402" i="12"/>
  <c r="AV402" i="12"/>
  <c r="AC402" i="12"/>
  <c r="AB402" i="12"/>
  <c r="AA402" i="12"/>
  <c r="Z402" i="12"/>
  <c r="J402" i="12"/>
  <c r="CM401" i="12"/>
  <c r="CO401" i="12" s="1"/>
  <c r="CP401" i="12" s="1"/>
  <c r="BS401" i="12"/>
  <c r="BQ401" i="12"/>
  <c r="BP401" i="12"/>
  <c r="BO401" i="12"/>
  <c r="AW401" i="12"/>
  <c r="AV401" i="12"/>
  <c r="AC401" i="12"/>
  <c r="AB401" i="12"/>
  <c r="AA401" i="12"/>
  <c r="Z401" i="12"/>
  <c r="J401" i="12"/>
  <c r="CM400" i="12"/>
  <c r="CO400" i="12" s="1"/>
  <c r="BS400" i="12"/>
  <c r="BQ400" i="12"/>
  <c r="BP400" i="12"/>
  <c r="BO400" i="12"/>
  <c r="AW400" i="12"/>
  <c r="BZ400" i="12" s="1"/>
  <c r="AV400" i="12"/>
  <c r="AC400" i="12"/>
  <c r="AB400" i="12"/>
  <c r="AA400" i="12"/>
  <c r="Z400" i="12"/>
  <c r="J400" i="12"/>
  <c r="CM399" i="12"/>
  <c r="CO399" i="12" s="1"/>
  <c r="BZ399" i="12"/>
  <c r="BS399" i="12"/>
  <c r="BQ399" i="12"/>
  <c r="BP399" i="12"/>
  <c r="BO399" i="12"/>
  <c r="AW399" i="12"/>
  <c r="AV399" i="12"/>
  <c r="AC399" i="12"/>
  <c r="AB399" i="12"/>
  <c r="AA399" i="12"/>
  <c r="Z399" i="12"/>
  <c r="J399" i="12"/>
  <c r="CM398" i="12"/>
  <c r="CO398" i="12" s="1"/>
  <c r="CP398" i="12" s="1"/>
  <c r="BS398" i="12"/>
  <c r="BP398" i="12"/>
  <c r="BO398" i="12"/>
  <c r="AW398" i="12"/>
  <c r="AV398" i="12"/>
  <c r="AC398" i="12"/>
  <c r="AB398" i="12"/>
  <c r="AA398" i="12"/>
  <c r="Z398" i="12"/>
  <c r="J398" i="12"/>
  <c r="CM397" i="12"/>
  <c r="CO397" i="12" s="1"/>
  <c r="CP397" i="12" s="1"/>
  <c r="BS397" i="12"/>
  <c r="BQ397" i="12"/>
  <c r="BP397" i="12"/>
  <c r="BO397" i="12"/>
  <c r="AW397" i="12"/>
  <c r="BZ397" i="12" s="1"/>
  <c r="AV397" i="12"/>
  <c r="AC397" i="12"/>
  <c r="AB397" i="12"/>
  <c r="AA397" i="12"/>
  <c r="Z397" i="12"/>
  <c r="J397" i="12"/>
  <c r="CO396" i="12"/>
  <c r="CP396" i="12" s="1"/>
  <c r="CM396" i="12"/>
  <c r="BS396" i="12"/>
  <c r="BQ396" i="12"/>
  <c r="BP396" i="12"/>
  <c r="BO396" i="12"/>
  <c r="AW396" i="12"/>
  <c r="BZ396" i="12" s="1"/>
  <c r="AV396" i="12"/>
  <c r="AC396" i="12"/>
  <c r="AB396" i="12"/>
  <c r="AA396" i="12"/>
  <c r="Z396" i="12"/>
  <c r="J396" i="12"/>
  <c r="CM395" i="12"/>
  <c r="CO395" i="12" s="1"/>
  <c r="BS395" i="12"/>
  <c r="BQ395" i="12"/>
  <c r="BP395" i="12"/>
  <c r="BO395" i="12"/>
  <c r="AW395" i="12"/>
  <c r="AV395" i="12"/>
  <c r="BZ395" i="12" s="1"/>
  <c r="AC395" i="12"/>
  <c r="AB395" i="12"/>
  <c r="AA395" i="12"/>
  <c r="Z395" i="12"/>
  <c r="J395" i="12"/>
  <c r="CM394" i="12"/>
  <c r="CO394" i="12" s="1"/>
  <c r="BZ394" i="12"/>
  <c r="BS394" i="12"/>
  <c r="BQ394" i="12"/>
  <c r="BP394" i="12"/>
  <c r="BO394" i="12"/>
  <c r="AW394" i="12"/>
  <c r="AV394" i="12"/>
  <c r="AC394" i="12"/>
  <c r="AB394" i="12"/>
  <c r="AA394" i="12"/>
  <c r="Z394" i="12"/>
  <c r="J394" i="12"/>
  <c r="CM393" i="12"/>
  <c r="CO393" i="12" s="1"/>
  <c r="CP393" i="12" s="1"/>
  <c r="BS393" i="12"/>
  <c r="BQ393" i="12"/>
  <c r="BP393" i="12"/>
  <c r="BO393" i="12"/>
  <c r="AW393" i="12"/>
  <c r="AV393" i="12"/>
  <c r="AC393" i="12"/>
  <c r="AB393" i="12"/>
  <c r="AA393" i="12"/>
  <c r="Z393" i="12"/>
  <c r="J393" i="12"/>
  <c r="CM392" i="12"/>
  <c r="CO392" i="12" s="1"/>
  <c r="BS392" i="12"/>
  <c r="BQ392" i="12"/>
  <c r="BP392" i="12"/>
  <c r="BO392" i="12"/>
  <c r="AW392" i="12"/>
  <c r="AV392" i="12"/>
  <c r="BZ392" i="12" s="1"/>
  <c r="AC392" i="12"/>
  <c r="AB392" i="12"/>
  <c r="AA392" i="12"/>
  <c r="Z392" i="12"/>
  <c r="J392" i="12"/>
  <c r="CO391" i="12"/>
  <c r="CM391" i="12"/>
  <c r="BZ391" i="12"/>
  <c r="BS391" i="12"/>
  <c r="BQ391" i="12"/>
  <c r="BP391" i="12"/>
  <c r="BO391" i="12"/>
  <c r="AW391" i="12"/>
  <c r="AV391" i="12"/>
  <c r="AC391" i="12"/>
  <c r="AB391" i="12"/>
  <c r="AA391" i="12"/>
  <c r="Z391" i="12"/>
  <c r="J391" i="12"/>
  <c r="CO390" i="12"/>
  <c r="CP390" i="12" s="1"/>
  <c r="CM390" i="12"/>
  <c r="BS390" i="12"/>
  <c r="BQ390" i="12"/>
  <c r="BP390" i="12"/>
  <c r="BO390" i="12"/>
  <c r="AW390" i="12"/>
  <c r="AV390" i="12"/>
  <c r="AC390" i="12"/>
  <c r="AB390" i="12"/>
  <c r="AA390" i="12"/>
  <c r="Z390" i="12"/>
  <c r="J390" i="12"/>
  <c r="CM389" i="12"/>
  <c r="CO389" i="12" s="1"/>
  <c r="CP389" i="12" s="1"/>
  <c r="BS389" i="12"/>
  <c r="BQ389" i="12"/>
  <c r="BP389" i="12"/>
  <c r="BO389" i="12"/>
  <c r="AW389" i="12"/>
  <c r="AV389" i="12"/>
  <c r="AC389" i="12"/>
  <c r="AB389" i="12"/>
  <c r="AA389" i="12"/>
  <c r="Z389" i="12"/>
  <c r="J389" i="12"/>
  <c r="CM388" i="12"/>
  <c r="CO388" i="12" s="1"/>
  <c r="CP388" i="12" s="1"/>
  <c r="BS388" i="12"/>
  <c r="BQ388" i="12"/>
  <c r="BP388" i="12"/>
  <c r="BO388" i="12"/>
  <c r="AW388" i="12"/>
  <c r="AV388" i="12"/>
  <c r="AC388" i="12"/>
  <c r="AB388" i="12"/>
  <c r="AA388" i="12"/>
  <c r="Z388" i="12"/>
  <c r="J388" i="12"/>
  <c r="CM387" i="12"/>
  <c r="CO387" i="12" s="1"/>
  <c r="BS387" i="12"/>
  <c r="BQ387" i="12"/>
  <c r="BP387" i="12"/>
  <c r="BO387" i="12"/>
  <c r="AW387" i="12"/>
  <c r="AV387" i="12"/>
  <c r="BZ387" i="12" s="1"/>
  <c r="AC387" i="12"/>
  <c r="AB387" i="12"/>
  <c r="AA387" i="12"/>
  <c r="Z387" i="12"/>
  <c r="J387" i="12"/>
  <c r="CO386" i="12"/>
  <c r="CP386" i="12" s="1"/>
  <c r="CM386" i="12"/>
  <c r="BS386" i="12"/>
  <c r="BQ386" i="12"/>
  <c r="BP386" i="12"/>
  <c r="BO386" i="12"/>
  <c r="AW386" i="12"/>
  <c r="BZ386" i="12" s="1"/>
  <c r="AV386" i="12"/>
  <c r="AC386" i="12"/>
  <c r="AB386" i="12"/>
  <c r="AA386" i="12"/>
  <c r="Z386" i="12"/>
  <c r="J386" i="12"/>
  <c r="CM385" i="12"/>
  <c r="CO385" i="12" s="1"/>
  <c r="CP385" i="12" s="1"/>
  <c r="BS385" i="12"/>
  <c r="BQ385" i="12"/>
  <c r="BP385" i="12"/>
  <c r="BO385" i="12"/>
  <c r="AW385" i="12"/>
  <c r="BZ385" i="12" s="1"/>
  <c r="AV385" i="12"/>
  <c r="AC385" i="12"/>
  <c r="AB385" i="12"/>
  <c r="AA385" i="12"/>
  <c r="Z385" i="12"/>
  <c r="J385" i="12"/>
  <c r="CM384" i="12"/>
  <c r="CO384" i="12" s="1"/>
  <c r="CP384" i="12" s="1"/>
  <c r="BS384" i="12"/>
  <c r="BQ384" i="12"/>
  <c r="BP384" i="12"/>
  <c r="BO384" i="12"/>
  <c r="AW384" i="12"/>
  <c r="BZ384" i="12" s="1"/>
  <c r="AV384" i="12"/>
  <c r="AC384" i="12"/>
  <c r="AB384" i="12"/>
  <c r="AA384" i="12"/>
  <c r="Z384" i="12"/>
  <c r="J384" i="12"/>
  <c r="CM383" i="12"/>
  <c r="CO383" i="12" s="1"/>
  <c r="CP383" i="12" s="1"/>
  <c r="BS383" i="12"/>
  <c r="BQ383" i="12"/>
  <c r="BP383" i="12"/>
  <c r="BO383" i="12"/>
  <c r="AW383" i="12"/>
  <c r="AV383" i="12"/>
  <c r="AC383" i="12"/>
  <c r="AB383" i="12"/>
  <c r="AA383" i="12"/>
  <c r="Z383" i="12"/>
  <c r="J383" i="12"/>
  <c r="CM382" i="12"/>
  <c r="CO382" i="12" s="1"/>
  <c r="CP382" i="12" s="1"/>
  <c r="BS382" i="12"/>
  <c r="BQ382" i="12"/>
  <c r="BP382" i="12"/>
  <c r="BO382" i="12"/>
  <c r="AW382" i="12"/>
  <c r="AV382" i="12"/>
  <c r="AC382" i="12"/>
  <c r="AB382" i="12"/>
  <c r="AA382" i="12"/>
  <c r="Z382" i="12"/>
  <c r="J382" i="12"/>
  <c r="CM381" i="12"/>
  <c r="CO381" i="12" s="1"/>
  <c r="CP381" i="12" s="1"/>
  <c r="BS381" i="12"/>
  <c r="BQ381" i="12"/>
  <c r="BP381" i="12"/>
  <c r="BO381" i="12"/>
  <c r="AW381" i="12"/>
  <c r="AV381" i="12"/>
  <c r="AC381" i="12"/>
  <c r="AB381" i="12"/>
  <c r="AA381" i="12"/>
  <c r="Z381" i="12"/>
  <c r="J381" i="12"/>
  <c r="CM380" i="12"/>
  <c r="CO380" i="12" s="1"/>
  <c r="BS380" i="12"/>
  <c r="BQ380" i="12"/>
  <c r="BP380" i="12"/>
  <c r="BO380" i="12"/>
  <c r="AW380" i="12"/>
  <c r="AV380" i="12"/>
  <c r="BZ380" i="12" s="1"/>
  <c r="AC380" i="12"/>
  <c r="AB380" i="12"/>
  <c r="AA380" i="12"/>
  <c r="Z380" i="12"/>
  <c r="J380" i="12"/>
  <c r="CO379" i="12"/>
  <c r="CM379" i="12"/>
  <c r="BS379" i="12"/>
  <c r="BQ379" i="12"/>
  <c r="BP379" i="12"/>
  <c r="BO379" i="12"/>
  <c r="AW379" i="12"/>
  <c r="AV379" i="12"/>
  <c r="AC379" i="12"/>
  <c r="AB379" i="12"/>
  <c r="AA379" i="12"/>
  <c r="Z379" i="12"/>
  <c r="J379" i="12"/>
  <c r="CM378" i="12"/>
  <c r="CO378" i="12" s="1"/>
  <c r="BZ378" i="12"/>
  <c r="BS378" i="12"/>
  <c r="BQ378" i="12"/>
  <c r="BP378" i="12"/>
  <c r="BO378" i="12"/>
  <c r="AW378" i="12"/>
  <c r="AV378" i="12"/>
  <c r="AC378" i="12"/>
  <c r="AB378" i="12"/>
  <c r="AA378" i="12"/>
  <c r="Z378" i="12"/>
  <c r="J378" i="12"/>
  <c r="CO377" i="12"/>
  <c r="CP377" i="12" s="1"/>
  <c r="CM377" i="12"/>
  <c r="I377" i="12"/>
  <c r="CM376" i="12"/>
  <c r="CO376" i="12" s="1"/>
  <c r="CP376" i="12" s="1"/>
  <c r="BS376" i="12"/>
  <c r="BQ376" i="12"/>
  <c r="BP376" i="12"/>
  <c r="BO376" i="12"/>
  <c r="AW376" i="12"/>
  <c r="AV376" i="12"/>
  <c r="AC376" i="12"/>
  <c r="AB376" i="12"/>
  <c r="AA376" i="12"/>
  <c r="Z376" i="12"/>
  <c r="J376" i="12"/>
  <c r="CM375" i="12"/>
  <c r="CO375" i="12" s="1"/>
  <c r="CP375" i="12" s="1"/>
  <c r="BZ375" i="12"/>
  <c r="BS375" i="12"/>
  <c r="BQ375" i="12"/>
  <c r="BP375" i="12"/>
  <c r="BO375" i="12"/>
  <c r="AW375" i="12"/>
  <c r="AV375" i="12"/>
  <c r="AC375" i="12"/>
  <c r="AB375" i="12"/>
  <c r="AA375" i="12"/>
  <c r="Z375" i="12"/>
  <c r="J375" i="12"/>
  <c r="CM374" i="12"/>
  <c r="CO374" i="12" s="1"/>
  <c r="CP374" i="12" s="1"/>
  <c r="BQ374" i="12"/>
  <c r="BP374" i="12"/>
  <c r="BO374" i="12"/>
  <c r="AW374" i="12"/>
  <c r="AV374" i="12"/>
  <c r="AC374" i="12"/>
  <c r="AB374" i="12"/>
  <c r="AA374" i="12"/>
  <c r="Z374" i="12"/>
  <c r="J374" i="12"/>
  <c r="C374" i="12"/>
  <c r="CM373" i="12"/>
  <c r="CO373" i="12" s="1"/>
  <c r="CP373" i="12" s="1"/>
  <c r="BS373" i="12"/>
  <c r="BQ373" i="12"/>
  <c r="BP373" i="12"/>
  <c r="BO373" i="12"/>
  <c r="AW373" i="12"/>
  <c r="BZ373" i="12" s="1"/>
  <c r="AV373" i="12"/>
  <c r="AC373" i="12"/>
  <c r="AB373" i="12"/>
  <c r="AA373" i="12"/>
  <c r="Z373" i="12"/>
  <c r="J373" i="12"/>
  <c r="CM372" i="12"/>
  <c r="CO372" i="12" s="1"/>
  <c r="BS372" i="12"/>
  <c r="BQ372" i="12"/>
  <c r="BP372" i="12"/>
  <c r="BO372" i="12"/>
  <c r="AW372" i="12"/>
  <c r="AV372" i="12"/>
  <c r="BZ372" i="12" s="1"/>
  <c r="AC372" i="12"/>
  <c r="AB372" i="12"/>
  <c r="AA372" i="12"/>
  <c r="Z372" i="12"/>
  <c r="J372" i="12"/>
  <c r="CM371" i="12"/>
  <c r="CO371" i="12" s="1"/>
  <c r="BS371" i="12"/>
  <c r="BQ371" i="12"/>
  <c r="BP371" i="12"/>
  <c r="BO371" i="12"/>
  <c r="AW371" i="12"/>
  <c r="BZ371" i="12" s="1"/>
  <c r="AV371" i="12"/>
  <c r="AC371" i="12"/>
  <c r="AB371" i="12"/>
  <c r="AA371" i="12"/>
  <c r="Z371" i="12"/>
  <c r="J371" i="12"/>
  <c r="CM370" i="12"/>
  <c r="CO370" i="12" s="1"/>
  <c r="BS370" i="12"/>
  <c r="BQ370" i="12"/>
  <c r="BP370" i="12"/>
  <c r="BO370" i="12"/>
  <c r="AW370" i="12"/>
  <c r="BZ370" i="12" s="1"/>
  <c r="AV370" i="12"/>
  <c r="AC370" i="12"/>
  <c r="AB370" i="12"/>
  <c r="AA370" i="12"/>
  <c r="Z370" i="12"/>
  <c r="J370" i="12"/>
  <c r="CM369" i="12"/>
  <c r="CO369" i="12" s="1"/>
  <c r="CP369" i="12" s="1"/>
  <c r="BS369" i="12"/>
  <c r="BP369" i="12"/>
  <c r="BO369" i="12"/>
  <c r="AW369" i="12"/>
  <c r="AV369" i="12"/>
  <c r="AC369" i="12"/>
  <c r="AB369" i="12"/>
  <c r="AA369" i="12"/>
  <c r="Z369" i="12"/>
  <c r="J369" i="12"/>
  <c r="CM368" i="12"/>
  <c r="CO368" i="12" s="1"/>
  <c r="BS368" i="12"/>
  <c r="BQ368" i="12"/>
  <c r="BP368" i="12"/>
  <c r="BO368" i="12"/>
  <c r="AW368" i="12"/>
  <c r="BZ368" i="12" s="1"/>
  <c r="AV368" i="12"/>
  <c r="AC368" i="12"/>
  <c r="AB368" i="12"/>
  <c r="AA368" i="12"/>
  <c r="Z368" i="12"/>
  <c r="J368" i="12"/>
  <c r="CM367" i="12"/>
  <c r="CO367" i="12" s="1"/>
  <c r="BS367" i="12"/>
  <c r="BQ367" i="12"/>
  <c r="BP367" i="12"/>
  <c r="BO367" i="12"/>
  <c r="AW367" i="12"/>
  <c r="AV367" i="12"/>
  <c r="AC367" i="12"/>
  <c r="AB367" i="12"/>
  <c r="AA367" i="12"/>
  <c r="Z367" i="12"/>
  <c r="J367" i="12"/>
  <c r="CM366" i="12"/>
  <c r="CO366" i="12" s="1"/>
  <c r="CP366" i="12" s="1"/>
  <c r="BS366" i="12"/>
  <c r="BQ366" i="12"/>
  <c r="BP366" i="12"/>
  <c r="BO366" i="12"/>
  <c r="AW366" i="12"/>
  <c r="BZ366" i="12" s="1"/>
  <c r="AV366" i="12"/>
  <c r="AC366" i="12"/>
  <c r="AB366" i="12"/>
  <c r="AA366" i="12"/>
  <c r="Z366" i="12"/>
  <c r="J366" i="12"/>
  <c r="CM365" i="12"/>
  <c r="CO365" i="12" s="1"/>
  <c r="CP365" i="12" s="1"/>
  <c r="BS365" i="12"/>
  <c r="BQ365" i="12"/>
  <c r="BP365" i="12"/>
  <c r="BO365" i="12"/>
  <c r="AW365" i="12"/>
  <c r="BZ365" i="12" s="1"/>
  <c r="AV365" i="12"/>
  <c r="AC365" i="12"/>
  <c r="AB365" i="12"/>
  <c r="AA365" i="12"/>
  <c r="Z365" i="12"/>
  <c r="J365" i="12"/>
  <c r="CM364" i="12"/>
  <c r="CO364" i="12" s="1"/>
  <c r="BS364" i="12"/>
  <c r="BQ364" i="12"/>
  <c r="BP364" i="12"/>
  <c r="BO364" i="12"/>
  <c r="AW364" i="12"/>
  <c r="AV364" i="12"/>
  <c r="AC364" i="12"/>
  <c r="AB364" i="12"/>
  <c r="AA364" i="12"/>
  <c r="Z364" i="12"/>
  <c r="J364" i="12"/>
  <c r="CM363" i="12"/>
  <c r="CO363" i="12" s="1"/>
  <c r="BS363" i="12"/>
  <c r="BQ363" i="12"/>
  <c r="BP363" i="12"/>
  <c r="BO363" i="12"/>
  <c r="AW363" i="12"/>
  <c r="AV363" i="12"/>
  <c r="AC363" i="12"/>
  <c r="AB363" i="12"/>
  <c r="AA363" i="12"/>
  <c r="Z363" i="12"/>
  <c r="J363" i="12"/>
  <c r="CO362" i="12"/>
  <c r="CP362" i="12" s="1"/>
  <c r="CM362" i="12"/>
  <c r="BS362" i="12"/>
  <c r="BQ362" i="12"/>
  <c r="BP362" i="12"/>
  <c r="BO362" i="12"/>
  <c r="AW362" i="12"/>
  <c r="AV362" i="12"/>
  <c r="AC362" i="12"/>
  <c r="AB362" i="12"/>
  <c r="AA362" i="12"/>
  <c r="Z362" i="12"/>
  <c r="J362" i="12"/>
  <c r="CO361" i="12"/>
  <c r="CM361" i="12"/>
  <c r="BS361" i="12"/>
  <c r="BQ361" i="12"/>
  <c r="BP361" i="12"/>
  <c r="BO361" i="12"/>
  <c r="AW361" i="12"/>
  <c r="AV361" i="12"/>
  <c r="AC361" i="12"/>
  <c r="AB361" i="12"/>
  <c r="AA361" i="12"/>
  <c r="Z361" i="12"/>
  <c r="J361" i="12"/>
  <c r="CO360" i="12"/>
  <c r="CP360" i="12" s="1"/>
  <c r="CM360" i="12"/>
  <c r="BS360" i="12"/>
  <c r="BP360" i="12"/>
  <c r="BO360" i="12"/>
  <c r="AW360" i="12"/>
  <c r="AV360" i="12"/>
  <c r="AC360" i="12"/>
  <c r="AB360" i="12"/>
  <c r="AA360" i="12"/>
  <c r="Z360" i="12"/>
  <c r="J360" i="12"/>
  <c r="CM359" i="12"/>
  <c r="CO359" i="12" s="1"/>
  <c r="CP359" i="12" s="1"/>
  <c r="CB359" i="12"/>
  <c r="BS359" i="12"/>
  <c r="BQ359" i="12"/>
  <c r="BP359" i="12"/>
  <c r="BO359" i="12"/>
  <c r="AW359" i="12"/>
  <c r="BZ359" i="12" s="1"/>
  <c r="AV359" i="12"/>
  <c r="AC359" i="12"/>
  <c r="AB359" i="12"/>
  <c r="AA359" i="12"/>
  <c r="Z359" i="12"/>
  <c r="J359" i="12"/>
  <c r="CO358" i="12"/>
  <c r="CM358" i="12"/>
  <c r="BS358" i="12"/>
  <c r="BQ358" i="12"/>
  <c r="BP358" i="12"/>
  <c r="BO358" i="12"/>
  <c r="AW358" i="12"/>
  <c r="AV358" i="12"/>
  <c r="AC358" i="12"/>
  <c r="AB358" i="12"/>
  <c r="AA358" i="12"/>
  <c r="Z358" i="12"/>
  <c r="J358" i="12"/>
  <c r="CM357" i="12"/>
  <c r="CO357" i="12" s="1"/>
  <c r="BS357" i="12"/>
  <c r="BQ357" i="12"/>
  <c r="BP357" i="12"/>
  <c r="BO357" i="12"/>
  <c r="AW357" i="12"/>
  <c r="BZ357" i="12" s="1"/>
  <c r="AV357" i="12"/>
  <c r="AC357" i="12"/>
  <c r="AB357" i="12"/>
  <c r="AA357" i="12"/>
  <c r="Z357" i="12"/>
  <c r="J357" i="12"/>
  <c r="CM356" i="12"/>
  <c r="CO356" i="12" s="1"/>
  <c r="BS356" i="12"/>
  <c r="BQ356" i="12"/>
  <c r="BP356" i="12"/>
  <c r="BO356" i="12"/>
  <c r="AW356" i="12"/>
  <c r="AV356" i="12"/>
  <c r="AC356" i="12"/>
  <c r="AB356" i="12"/>
  <c r="AA356" i="12"/>
  <c r="Z356" i="12"/>
  <c r="J356" i="12"/>
  <c r="CM355" i="12"/>
  <c r="CO355" i="12" s="1"/>
  <c r="CP355" i="12" s="1"/>
  <c r="CB355" i="12"/>
  <c r="BS355" i="12"/>
  <c r="BQ355" i="12"/>
  <c r="BP355" i="12"/>
  <c r="BO355" i="12"/>
  <c r="AW355" i="12"/>
  <c r="BZ355" i="12" s="1"/>
  <c r="AV355" i="12"/>
  <c r="AC355" i="12"/>
  <c r="AB355" i="12"/>
  <c r="AA355" i="12"/>
  <c r="Z355" i="12"/>
  <c r="J355" i="12"/>
  <c r="CM354" i="12"/>
  <c r="CO354" i="12" s="1"/>
  <c r="BS354" i="12"/>
  <c r="BP354" i="12"/>
  <c r="BO354" i="12"/>
  <c r="AW354" i="12"/>
  <c r="AV354" i="12"/>
  <c r="AC354" i="12"/>
  <c r="AB354" i="12"/>
  <c r="AA354" i="12"/>
  <c r="Z354" i="12"/>
  <c r="J354" i="12"/>
  <c r="CO353" i="12"/>
  <c r="CM353" i="12"/>
  <c r="BS353" i="12"/>
  <c r="BP353" i="12"/>
  <c r="BO353" i="12"/>
  <c r="AW353" i="12"/>
  <c r="AV353" i="12"/>
  <c r="AC353" i="12"/>
  <c r="AB353" i="12"/>
  <c r="AA353" i="12"/>
  <c r="Z353" i="12"/>
  <c r="J353" i="12"/>
  <c r="CM352" i="12"/>
  <c r="CO352" i="12" s="1"/>
  <c r="CP352" i="12" s="1"/>
  <c r="BS352" i="12"/>
  <c r="BQ352" i="12"/>
  <c r="BP352" i="12"/>
  <c r="BO352" i="12"/>
  <c r="AW352" i="12"/>
  <c r="AV352" i="12"/>
  <c r="AC352" i="12"/>
  <c r="AB352" i="12"/>
  <c r="AA352" i="12"/>
  <c r="Z352" i="12"/>
  <c r="J352" i="12"/>
  <c r="CM351" i="12"/>
  <c r="CO351" i="12" s="1"/>
  <c r="BS351" i="12"/>
  <c r="BP351" i="12"/>
  <c r="BO351" i="12"/>
  <c r="AW351" i="12"/>
  <c r="AV351" i="12"/>
  <c r="AC351" i="12"/>
  <c r="AB351" i="12"/>
  <c r="AA351" i="12"/>
  <c r="Z351" i="12"/>
  <c r="J351" i="12"/>
  <c r="CO350" i="12"/>
  <c r="CP350" i="12" s="1"/>
  <c r="CM350" i="12"/>
  <c r="BS350" i="12"/>
  <c r="BQ350" i="12"/>
  <c r="BP350" i="12"/>
  <c r="BO350" i="12"/>
  <c r="AW350" i="12"/>
  <c r="BZ350" i="12" s="1"/>
  <c r="AV350" i="12"/>
  <c r="AC350" i="12"/>
  <c r="AB350" i="12"/>
  <c r="AA350" i="12"/>
  <c r="Z350" i="12"/>
  <c r="J350" i="12"/>
  <c r="CO349" i="12"/>
  <c r="CP349" i="12" s="1"/>
  <c r="CM349" i="12"/>
  <c r="BS349" i="12"/>
  <c r="BP349" i="12"/>
  <c r="BO349" i="12"/>
  <c r="AW349" i="12"/>
  <c r="BZ349" i="12" s="1"/>
  <c r="AV349" i="12"/>
  <c r="AC349" i="12"/>
  <c r="AB349" i="12"/>
  <c r="AA349" i="12"/>
  <c r="Z349" i="12"/>
  <c r="J349" i="12"/>
  <c r="CO348" i="12"/>
  <c r="CP348" i="12" s="1"/>
  <c r="CM348" i="12"/>
  <c r="BS348" i="12"/>
  <c r="BQ348" i="12"/>
  <c r="BP348" i="12"/>
  <c r="BO348" i="12"/>
  <c r="AW348" i="12"/>
  <c r="BZ348" i="12" s="1"/>
  <c r="AV348" i="12"/>
  <c r="AC348" i="12"/>
  <c r="AB348" i="12"/>
  <c r="AA348" i="12"/>
  <c r="Z348" i="12"/>
  <c r="J348" i="12"/>
  <c r="CM347" i="12"/>
  <c r="CO347" i="12" s="1"/>
  <c r="BS347" i="12"/>
  <c r="BQ347" i="12"/>
  <c r="BP347" i="12"/>
  <c r="BO347" i="12"/>
  <c r="AW347" i="12"/>
  <c r="AV347" i="12"/>
  <c r="AC347" i="12"/>
  <c r="AB347" i="12"/>
  <c r="AA347" i="12"/>
  <c r="Z347" i="12"/>
  <c r="J347" i="12"/>
  <c r="CM346" i="12"/>
  <c r="CO346" i="12" s="1"/>
  <c r="BS346" i="12"/>
  <c r="BQ346" i="12"/>
  <c r="BP346" i="12"/>
  <c r="BO346" i="12"/>
  <c r="AW346" i="12"/>
  <c r="AV346" i="12"/>
  <c r="AC346" i="12"/>
  <c r="AB346" i="12"/>
  <c r="AA346" i="12"/>
  <c r="Z346" i="12"/>
  <c r="J346" i="12"/>
  <c r="CM345" i="12"/>
  <c r="CO345" i="12" s="1"/>
  <c r="CP345" i="12" s="1"/>
  <c r="BS345" i="12"/>
  <c r="BP345" i="12"/>
  <c r="BO345" i="12"/>
  <c r="AW345" i="12"/>
  <c r="AV345" i="12"/>
  <c r="AC345" i="12"/>
  <c r="AB345" i="12"/>
  <c r="AA345" i="12"/>
  <c r="Z345" i="12"/>
  <c r="J345" i="12"/>
  <c r="CM344" i="12"/>
  <c r="CO344" i="12" s="1"/>
  <c r="CP344" i="12" s="1"/>
  <c r="BS344" i="12"/>
  <c r="BQ344" i="12"/>
  <c r="BP344" i="12"/>
  <c r="BO344" i="12"/>
  <c r="AW344" i="12"/>
  <c r="BZ344" i="12" s="1"/>
  <c r="AV344" i="12"/>
  <c r="AC344" i="12"/>
  <c r="AB344" i="12"/>
  <c r="AA344" i="12"/>
  <c r="Z344" i="12"/>
  <c r="J344" i="12"/>
  <c r="CO343" i="12"/>
  <c r="CM343" i="12"/>
  <c r="BS343" i="12"/>
  <c r="BQ343" i="12"/>
  <c r="BP343" i="12"/>
  <c r="BO343" i="12"/>
  <c r="AW343" i="12"/>
  <c r="BZ343" i="12" s="1"/>
  <c r="AV343" i="12"/>
  <c r="AC343" i="12"/>
  <c r="AB343" i="12"/>
  <c r="AA343" i="12"/>
  <c r="Z343" i="12"/>
  <c r="J343" i="12"/>
  <c r="CM342" i="12"/>
  <c r="CO342" i="12" s="1"/>
  <c r="BS342" i="12"/>
  <c r="BP342" i="12"/>
  <c r="BO342" i="12"/>
  <c r="AW342" i="12"/>
  <c r="AV342" i="12"/>
  <c r="AC342" i="12"/>
  <c r="AB342" i="12"/>
  <c r="AA342" i="12"/>
  <c r="Z342" i="12"/>
  <c r="J342" i="12"/>
  <c r="CM341" i="12"/>
  <c r="CO341" i="12" s="1"/>
  <c r="BS341" i="12"/>
  <c r="BQ341" i="12"/>
  <c r="BP341" i="12"/>
  <c r="BO341" i="12"/>
  <c r="AW341" i="12"/>
  <c r="AV341" i="12"/>
  <c r="BZ341" i="12" s="1"/>
  <c r="AC341" i="12"/>
  <c r="AB341" i="12"/>
  <c r="AA341" i="12"/>
  <c r="Z341" i="12"/>
  <c r="J341" i="12"/>
  <c r="CM340" i="12"/>
  <c r="CO340" i="12" s="1"/>
  <c r="BS340" i="12"/>
  <c r="BQ340" i="12"/>
  <c r="BP340" i="12"/>
  <c r="BO340" i="12"/>
  <c r="AW340" i="12"/>
  <c r="AV340" i="12"/>
  <c r="AC340" i="12"/>
  <c r="AB340" i="12"/>
  <c r="AA340" i="12"/>
  <c r="Z340" i="12"/>
  <c r="J340" i="12"/>
  <c r="CM339" i="12"/>
  <c r="CO339" i="12" s="1"/>
  <c r="BS339" i="12"/>
  <c r="BQ339" i="12"/>
  <c r="BP339" i="12"/>
  <c r="BO339" i="12"/>
  <c r="AW339" i="12"/>
  <c r="AV339" i="12"/>
  <c r="AC339" i="12"/>
  <c r="AB339" i="12"/>
  <c r="AA339" i="12"/>
  <c r="Z339" i="12"/>
  <c r="J339" i="12"/>
  <c r="CM338" i="12"/>
  <c r="CO338" i="12" s="1"/>
  <c r="CP338" i="12" s="1"/>
  <c r="BS338" i="12"/>
  <c r="BQ338" i="12"/>
  <c r="BP338" i="12"/>
  <c r="BO338" i="12"/>
  <c r="AW338" i="12"/>
  <c r="BZ338" i="12" s="1"/>
  <c r="AV338" i="12"/>
  <c r="AC338" i="12"/>
  <c r="AB338" i="12"/>
  <c r="AA338" i="12"/>
  <c r="Z338" i="12"/>
  <c r="J338" i="12"/>
  <c r="CM337" i="12"/>
  <c r="CO337" i="12" s="1"/>
  <c r="CP337" i="12" s="1"/>
  <c r="BS337" i="12"/>
  <c r="BP337" i="12"/>
  <c r="BO337" i="12"/>
  <c r="AW337" i="12"/>
  <c r="AV337" i="12"/>
  <c r="AC337" i="12"/>
  <c r="AB337" i="12"/>
  <c r="AA337" i="12"/>
  <c r="Z337" i="12"/>
  <c r="J337" i="12"/>
  <c r="CM336" i="12"/>
  <c r="CO336" i="12" s="1"/>
  <c r="CP336" i="12" s="1"/>
  <c r="BS336" i="12"/>
  <c r="BQ336" i="12"/>
  <c r="BP336" i="12"/>
  <c r="BO336" i="12"/>
  <c r="AW336" i="12"/>
  <c r="AV336" i="12"/>
  <c r="AC336" i="12"/>
  <c r="AB336" i="12"/>
  <c r="AA336" i="12"/>
  <c r="Z336" i="12"/>
  <c r="J336" i="12"/>
  <c r="CM335" i="12"/>
  <c r="CO335" i="12" s="1"/>
  <c r="CP335" i="12" s="1"/>
  <c r="BS335" i="12"/>
  <c r="BP335" i="12"/>
  <c r="BO335" i="12"/>
  <c r="AW335" i="12"/>
  <c r="BZ335" i="12" s="1"/>
  <c r="AV335" i="12"/>
  <c r="AC335" i="12"/>
  <c r="AB335" i="12"/>
  <c r="AA335" i="12"/>
  <c r="Z335" i="12"/>
  <c r="J335" i="12"/>
  <c r="CM334" i="12"/>
  <c r="CO334" i="12" s="1"/>
  <c r="BS334" i="12"/>
  <c r="BQ334" i="12"/>
  <c r="BP334" i="12"/>
  <c r="BO334" i="12"/>
  <c r="AW334" i="12"/>
  <c r="AV334" i="12"/>
  <c r="AC334" i="12"/>
  <c r="AB334" i="12"/>
  <c r="AA334" i="12"/>
  <c r="Z334" i="12"/>
  <c r="J334" i="12"/>
  <c r="CO333" i="12"/>
  <c r="CP333" i="12" s="1"/>
  <c r="CM333" i="12"/>
  <c r="BS333" i="12"/>
  <c r="BP333" i="12"/>
  <c r="BO333" i="12"/>
  <c r="AW333" i="12"/>
  <c r="BZ333" i="12" s="1"/>
  <c r="AV333" i="12"/>
  <c r="AC333" i="12"/>
  <c r="AB333" i="12"/>
  <c r="AA333" i="12"/>
  <c r="Z333" i="12"/>
  <c r="J333" i="12"/>
  <c r="CM332" i="12"/>
  <c r="CO332" i="12" s="1"/>
  <c r="BS332" i="12"/>
  <c r="BQ332" i="12"/>
  <c r="BP332" i="12"/>
  <c r="BO332" i="12"/>
  <c r="AW332" i="12"/>
  <c r="AV332" i="12"/>
  <c r="AC332" i="12"/>
  <c r="AB332" i="12"/>
  <c r="AA332" i="12"/>
  <c r="Z332" i="12"/>
  <c r="J332" i="12"/>
  <c r="CM331" i="12"/>
  <c r="CO331" i="12" s="1"/>
  <c r="BS331" i="12"/>
  <c r="BQ331" i="12"/>
  <c r="BP331" i="12"/>
  <c r="BO331" i="12"/>
  <c r="AW331" i="12"/>
  <c r="AV331" i="12"/>
  <c r="AC331" i="12"/>
  <c r="AB331" i="12"/>
  <c r="AA331" i="12"/>
  <c r="Z331" i="12"/>
  <c r="J331" i="12"/>
  <c r="CM330" i="12"/>
  <c r="CO330" i="12" s="1"/>
  <c r="CP330" i="12" s="1"/>
  <c r="BS330" i="12"/>
  <c r="BQ330" i="12"/>
  <c r="BP330" i="12"/>
  <c r="BO330" i="12"/>
  <c r="AW330" i="12"/>
  <c r="AV330" i="12"/>
  <c r="AC330" i="12"/>
  <c r="AB330" i="12"/>
  <c r="AA330" i="12"/>
  <c r="Z330" i="12"/>
  <c r="J330" i="12"/>
  <c r="CM329" i="12"/>
  <c r="CO329" i="12" s="1"/>
  <c r="CP329" i="12" s="1"/>
  <c r="BS329" i="12"/>
  <c r="BQ329" i="12"/>
  <c r="BP329" i="12"/>
  <c r="BO329" i="12"/>
  <c r="AW329" i="12"/>
  <c r="BZ329" i="12" s="1"/>
  <c r="AV329" i="12"/>
  <c r="AC329" i="12"/>
  <c r="AB329" i="12"/>
  <c r="AA329" i="12"/>
  <c r="Z329" i="12"/>
  <c r="J329" i="12"/>
  <c r="CM328" i="12"/>
  <c r="CO328" i="12" s="1"/>
  <c r="BS328" i="12"/>
  <c r="BQ328" i="12"/>
  <c r="BP328" i="12"/>
  <c r="BO328" i="12"/>
  <c r="AW328" i="12"/>
  <c r="AV328" i="12"/>
  <c r="BZ328" i="12" s="1"/>
  <c r="AC328" i="12"/>
  <c r="AB328" i="12"/>
  <c r="AA328" i="12"/>
  <c r="Z328" i="12"/>
  <c r="J328" i="12"/>
  <c r="CM327" i="12"/>
  <c r="CO327" i="12" s="1"/>
  <c r="BS327" i="12"/>
  <c r="BP327" i="12"/>
  <c r="BO327" i="12"/>
  <c r="AW327" i="12"/>
  <c r="BZ327" i="12" s="1"/>
  <c r="AV327" i="12"/>
  <c r="AC327" i="12"/>
  <c r="AB327" i="12"/>
  <c r="AA327" i="12"/>
  <c r="Z327" i="12"/>
  <c r="J327" i="12"/>
  <c r="CM326" i="12"/>
  <c r="CO326" i="12" s="1"/>
  <c r="CP326" i="12" s="1"/>
  <c r="BS326" i="12"/>
  <c r="BP326" i="12"/>
  <c r="BO326" i="12"/>
  <c r="AW326" i="12"/>
  <c r="BZ326" i="12" s="1"/>
  <c r="AV326" i="12"/>
  <c r="AC326" i="12"/>
  <c r="AB326" i="12"/>
  <c r="AA326" i="12"/>
  <c r="Z326" i="12"/>
  <c r="J326" i="12"/>
  <c r="CM325" i="12"/>
  <c r="CO325" i="12" s="1"/>
  <c r="BS325" i="12"/>
  <c r="BQ325" i="12"/>
  <c r="BP325" i="12"/>
  <c r="BO325" i="12"/>
  <c r="AW325" i="12"/>
  <c r="AV325" i="12"/>
  <c r="AC325" i="12"/>
  <c r="AB325" i="12"/>
  <c r="AA325" i="12"/>
  <c r="Z325" i="12"/>
  <c r="J325" i="12"/>
  <c r="CO324" i="12"/>
  <c r="CP324" i="12" s="1"/>
  <c r="CM324" i="12"/>
  <c r="BS324" i="12"/>
  <c r="BQ324" i="12"/>
  <c r="BP324" i="12"/>
  <c r="BO324" i="12"/>
  <c r="AW324" i="12"/>
  <c r="AV324" i="12"/>
  <c r="AC324" i="12"/>
  <c r="AB324" i="12"/>
  <c r="AA324" i="12"/>
  <c r="Z324" i="12"/>
  <c r="J324" i="12"/>
  <c r="CM323" i="12"/>
  <c r="CO323" i="12" s="1"/>
  <c r="CP323" i="12" s="1"/>
  <c r="BS323" i="12"/>
  <c r="BQ323" i="12"/>
  <c r="BP323" i="12"/>
  <c r="BO323" i="12"/>
  <c r="AW323" i="12"/>
  <c r="AV323" i="12"/>
  <c r="AC323" i="12"/>
  <c r="AB323" i="12"/>
  <c r="AA323" i="12"/>
  <c r="Z323" i="12"/>
  <c r="J323" i="12"/>
  <c r="CM322" i="12"/>
  <c r="CO322" i="12" s="1"/>
  <c r="BS322" i="12"/>
  <c r="BP322" i="12"/>
  <c r="BO322" i="12"/>
  <c r="AW322" i="12"/>
  <c r="AV322" i="12"/>
  <c r="AC322" i="12"/>
  <c r="AB322" i="12"/>
  <c r="AA322" i="12"/>
  <c r="Z322" i="12"/>
  <c r="J322" i="12"/>
  <c r="CM321" i="12"/>
  <c r="CO321" i="12" s="1"/>
  <c r="BS321" i="12"/>
  <c r="BQ321" i="12"/>
  <c r="BP321" i="12"/>
  <c r="BO321" i="12"/>
  <c r="AW321" i="12"/>
  <c r="BZ321" i="12" s="1"/>
  <c r="AV321" i="12"/>
  <c r="AC321" i="12"/>
  <c r="AB321" i="12"/>
  <c r="AA321" i="12"/>
  <c r="Z321" i="12"/>
  <c r="J321" i="12"/>
  <c r="CM320" i="12"/>
  <c r="CO320" i="12" s="1"/>
  <c r="CP320" i="12" s="1"/>
  <c r="BS320" i="12"/>
  <c r="BP320" i="12"/>
  <c r="BO320" i="12"/>
  <c r="AW320" i="12"/>
  <c r="AV320" i="12"/>
  <c r="AC320" i="12"/>
  <c r="AB320" i="12"/>
  <c r="AA320" i="12"/>
  <c r="Z320" i="12"/>
  <c r="J320" i="12"/>
  <c r="CM319" i="12"/>
  <c r="CO319" i="12" s="1"/>
  <c r="BS319" i="12"/>
  <c r="BQ319" i="12"/>
  <c r="BP319" i="12"/>
  <c r="BO319" i="12"/>
  <c r="AW319" i="12"/>
  <c r="AV319" i="12"/>
  <c r="AC319" i="12"/>
  <c r="AB319" i="12"/>
  <c r="AA319" i="12"/>
  <c r="Z319" i="12"/>
  <c r="J319" i="12"/>
  <c r="CM318" i="12"/>
  <c r="CO318" i="12" s="1"/>
  <c r="CP318" i="12" s="1"/>
  <c r="BS318" i="12"/>
  <c r="BQ318" i="12"/>
  <c r="BP318" i="12"/>
  <c r="BO318" i="12"/>
  <c r="AW318" i="12"/>
  <c r="BZ318" i="12" s="1"/>
  <c r="AV318" i="12"/>
  <c r="AC318" i="12"/>
  <c r="AB318" i="12"/>
  <c r="AA318" i="12"/>
  <c r="Z318" i="12"/>
  <c r="J318" i="12"/>
  <c r="CO317" i="12"/>
  <c r="CP317" i="12" s="1"/>
  <c r="CM317" i="12"/>
  <c r="BS317" i="12"/>
  <c r="BQ317" i="12"/>
  <c r="BP317" i="12"/>
  <c r="BO317" i="12"/>
  <c r="AW317" i="12"/>
  <c r="AV317" i="12"/>
  <c r="BZ317" i="12" s="1"/>
  <c r="AC317" i="12"/>
  <c r="AB317" i="12"/>
  <c r="AA317" i="12"/>
  <c r="Z317" i="12"/>
  <c r="J317" i="12"/>
  <c r="CM316" i="12"/>
  <c r="CO316" i="12" s="1"/>
  <c r="CP316" i="12" s="1"/>
  <c r="BZ316" i="12"/>
  <c r="BS316" i="12"/>
  <c r="BQ316" i="12"/>
  <c r="BP316" i="12"/>
  <c r="BO316" i="12"/>
  <c r="AW316" i="12"/>
  <c r="AV316" i="12"/>
  <c r="AC316" i="12"/>
  <c r="AB316" i="12"/>
  <c r="AA316" i="12"/>
  <c r="Z316" i="12"/>
  <c r="J316" i="12"/>
  <c r="CM315" i="12"/>
  <c r="CO315" i="12" s="1"/>
  <c r="BS315" i="12"/>
  <c r="BQ315" i="12"/>
  <c r="BP315" i="12"/>
  <c r="BO315" i="12"/>
  <c r="AW315" i="12"/>
  <c r="AV315" i="12"/>
  <c r="AC315" i="12"/>
  <c r="AB315" i="12"/>
  <c r="AA315" i="12"/>
  <c r="Z315" i="12"/>
  <c r="J315" i="12"/>
  <c r="CM314" i="12"/>
  <c r="CO314" i="12" s="1"/>
  <c r="BS314" i="12"/>
  <c r="BQ314" i="12"/>
  <c r="BP314" i="12"/>
  <c r="BO314" i="12"/>
  <c r="AW314" i="12"/>
  <c r="AV314" i="12"/>
  <c r="AC314" i="12"/>
  <c r="AB314" i="12"/>
  <c r="AA314" i="12"/>
  <c r="Z314" i="12"/>
  <c r="J314" i="12"/>
  <c r="CM313" i="12"/>
  <c r="CO313" i="12" s="1"/>
  <c r="CP313" i="12" s="1"/>
  <c r="BS313" i="12"/>
  <c r="BQ313" i="12"/>
  <c r="BP313" i="12"/>
  <c r="BO313" i="12"/>
  <c r="AW313" i="12"/>
  <c r="BZ313" i="12" s="1"/>
  <c r="AV313" i="12"/>
  <c r="AC313" i="12"/>
  <c r="AB313" i="12"/>
  <c r="AA313" i="12"/>
  <c r="Z313" i="12"/>
  <c r="J313" i="12"/>
  <c r="CO312" i="12"/>
  <c r="CP312" i="12" s="1"/>
  <c r="CM312" i="12"/>
  <c r="BS312" i="12"/>
  <c r="BQ312" i="12"/>
  <c r="BP312" i="12"/>
  <c r="BO312" i="12"/>
  <c r="AW312" i="12"/>
  <c r="AV312" i="12"/>
  <c r="AC312" i="12"/>
  <c r="AB312" i="12"/>
  <c r="AA312" i="12"/>
  <c r="Z312" i="12"/>
  <c r="J312" i="12"/>
  <c r="CM311" i="12"/>
  <c r="CO311" i="12" s="1"/>
  <c r="CP311" i="12" s="1"/>
  <c r="BS311" i="12"/>
  <c r="BQ311" i="12"/>
  <c r="BP311" i="12"/>
  <c r="BO311" i="12"/>
  <c r="AW311" i="12"/>
  <c r="BZ311" i="12" s="1"/>
  <c r="AV311" i="12"/>
  <c r="AC311" i="12"/>
  <c r="AB311" i="12"/>
  <c r="AA311" i="12"/>
  <c r="Z311" i="12"/>
  <c r="J311" i="12"/>
  <c r="CM310" i="12"/>
  <c r="CO310" i="12" s="1"/>
  <c r="BS310" i="12"/>
  <c r="BQ310" i="12"/>
  <c r="BP310" i="12"/>
  <c r="BO310" i="12"/>
  <c r="AW310" i="12"/>
  <c r="AV310" i="12"/>
  <c r="BZ310" i="12" s="1"/>
  <c r="AC310" i="12"/>
  <c r="AB310" i="12"/>
  <c r="AA310" i="12"/>
  <c r="Z310" i="12"/>
  <c r="J310" i="12"/>
  <c r="CM309" i="12"/>
  <c r="CO309" i="12" s="1"/>
  <c r="BS309" i="12"/>
  <c r="BP309" i="12"/>
  <c r="BO309" i="12"/>
  <c r="AW309" i="12"/>
  <c r="AV309" i="12"/>
  <c r="AC309" i="12"/>
  <c r="AB309" i="12"/>
  <c r="AA309" i="12"/>
  <c r="Z309" i="12"/>
  <c r="J309" i="12"/>
  <c r="CM308" i="12"/>
  <c r="CO308" i="12" s="1"/>
  <c r="BS308" i="12"/>
  <c r="BQ308" i="12"/>
  <c r="BP308" i="12"/>
  <c r="BO308" i="12"/>
  <c r="AW308" i="12"/>
  <c r="AV308" i="12"/>
  <c r="AC308" i="12"/>
  <c r="AB308" i="12"/>
  <c r="AA308" i="12"/>
  <c r="Z308" i="12"/>
  <c r="J308" i="12"/>
  <c r="CO307" i="12"/>
  <c r="CP307" i="12" s="1"/>
  <c r="CM307" i="12"/>
  <c r="BS307" i="12"/>
  <c r="BQ307" i="12"/>
  <c r="BP307" i="12"/>
  <c r="BO307" i="12"/>
  <c r="AW307" i="12"/>
  <c r="BZ307" i="12" s="1"/>
  <c r="AV307" i="12"/>
  <c r="AC307" i="12"/>
  <c r="AB307" i="12"/>
  <c r="AA307" i="12"/>
  <c r="Z307" i="12"/>
  <c r="J307" i="12"/>
  <c r="CO306" i="12"/>
  <c r="CP306" i="12" s="1"/>
  <c r="CM306" i="12"/>
  <c r="BS306" i="12"/>
  <c r="BP306" i="12"/>
  <c r="BO306" i="12"/>
  <c r="AW306" i="12"/>
  <c r="BZ306" i="12" s="1"/>
  <c r="AV306" i="12"/>
  <c r="AC306" i="12"/>
  <c r="AB306" i="12"/>
  <c r="AA306" i="12"/>
  <c r="Z306" i="12"/>
  <c r="J306" i="12"/>
  <c r="CP305" i="12"/>
  <c r="CO305" i="12"/>
  <c r="CM305" i="12"/>
  <c r="BS305" i="12"/>
  <c r="BP305" i="12"/>
  <c r="BO305" i="12"/>
  <c r="AW305" i="12"/>
  <c r="BZ305" i="12" s="1"/>
  <c r="AV305" i="12"/>
  <c r="AC305" i="12"/>
  <c r="AB305" i="12"/>
  <c r="AA305" i="12"/>
  <c r="Z305" i="12"/>
  <c r="J305" i="12"/>
  <c r="CO304" i="12"/>
  <c r="CP304" i="12" s="1"/>
  <c r="CM304" i="12"/>
  <c r="BZ304" i="12"/>
  <c r="BS304" i="12"/>
  <c r="BQ304" i="12"/>
  <c r="BP304" i="12"/>
  <c r="BO304" i="12"/>
  <c r="AW304" i="12"/>
  <c r="AV304" i="12"/>
  <c r="AC304" i="12"/>
  <c r="AB304" i="12"/>
  <c r="AA304" i="12"/>
  <c r="Z304" i="12"/>
  <c r="J304" i="12"/>
  <c r="CM303" i="12"/>
  <c r="CO303" i="12" s="1"/>
  <c r="CP303" i="12" s="1"/>
  <c r="BS303" i="12"/>
  <c r="BQ303" i="12"/>
  <c r="BP303" i="12"/>
  <c r="BO303" i="12"/>
  <c r="AW303" i="12"/>
  <c r="AV303" i="12"/>
  <c r="AC303" i="12"/>
  <c r="AB303" i="12"/>
  <c r="AA303" i="12"/>
  <c r="Z303" i="12"/>
  <c r="J303" i="12"/>
  <c r="CM302" i="12"/>
  <c r="CO302" i="12" s="1"/>
  <c r="BS302" i="12"/>
  <c r="BQ302" i="12"/>
  <c r="BP302" i="12"/>
  <c r="BO302" i="12"/>
  <c r="AW302" i="12"/>
  <c r="AV302" i="12"/>
  <c r="AC302" i="12"/>
  <c r="AB302" i="12"/>
  <c r="AA302" i="12"/>
  <c r="Z302" i="12"/>
  <c r="J302" i="12"/>
  <c r="CO301" i="12"/>
  <c r="CP301" i="12" s="1"/>
  <c r="CM301" i="12"/>
  <c r="BS301" i="12"/>
  <c r="BQ301" i="12"/>
  <c r="BP301" i="12"/>
  <c r="BO301" i="12"/>
  <c r="AW301" i="12"/>
  <c r="AV301" i="12"/>
  <c r="AC301" i="12"/>
  <c r="AB301" i="12"/>
  <c r="AA301" i="12"/>
  <c r="Z301" i="12"/>
  <c r="J301" i="12"/>
  <c r="CP300" i="12"/>
  <c r="CM300" i="12"/>
  <c r="CO300" i="12" s="1"/>
  <c r="BS300" i="12"/>
  <c r="BQ300" i="12"/>
  <c r="BP300" i="12"/>
  <c r="BO300" i="12"/>
  <c r="AW300" i="12"/>
  <c r="BZ300" i="12" s="1"/>
  <c r="AV300" i="12"/>
  <c r="AC300" i="12"/>
  <c r="AB300" i="12"/>
  <c r="AA300" i="12"/>
  <c r="Z300" i="12"/>
  <c r="J300" i="12"/>
  <c r="CM299" i="12"/>
  <c r="CO299" i="12" s="1"/>
  <c r="CP299" i="12" s="1"/>
  <c r="BS299" i="12"/>
  <c r="BP299" i="12"/>
  <c r="BO299" i="12"/>
  <c r="AW299" i="12"/>
  <c r="BZ299" i="12" s="1"/>
  <c r="AV299" i="12"/>
  <c r="AC299" i="12"/>
  <c r="AB299" i="12"/>
  <c r="AA299" i="12"/>
  <c r="Z299" i="12"/>
  <c r="J299" i="12"/>
  <c r="CM298" i="12"/>
  <c r="CO298" i="12" s="1"/>
  <c r="BS298" i="12"/>
  <c r="BQ298" i="12"/>
  <c r="BP298" i="12"/>
  <c r="BO298" i="12"/>
  <c r="AW298" i="12"/>
  <c r="AV298" i="12"/>
  <c r="BZ298" i="12" s="1"/>
  <c r="AC298" i="12"/>
  <c r="AB298" i="12"/>
  <c r="AA298" i="12"/>
  <c r="Z298" i="12"/>
  <c r="J298" i="12"/>
  <c r="CM297" i="12"/>
  <c r="CO297" i="12" s="1"/>
  <c r="BS297" i="12"/>
  <c r="BQ297" i="12"/>
  <c r="BP297" i="12"/>
  <c r="BO297" i="12"/>
  <c r="AW297" i="12"/>
  <c r="AV297" i="12"/>
  <c r="AC297" i="12"/>
  <c r="AB297" i="12"/>
  <c r="AA297" i="12"/>
  <c r="Z297" i="12"/>
  <c r="J297" i="12"/>
  <c r="CM296" i="12"/>
  <c r="CO296" i="12" s="1"/>
  <c r="BS296" i="12"/>
  <c r="BQ296" i="12"/>
  <c r="BP296" i="12"/>
  <c r="BO296" i="12"/>
  <c r="AW296" i="12"/>
  <c r="AV296" i="12"/>
  <c r="BZ296" i="12" s="1"/>
  <c r="AC296" i="12"/>
  <c r="AB296" i="12"/>
  <c r="AA296" i="12"/>
  <c r="Z296" i="12"/>
  <c r="J296" i="12"/>
  <c r="CM295" i="12"/>
  <c r="CO295" i="12" s="1"/>
  <c r="BS295" i="12"/>
  <c r="BQ295" i="12"/>
  <c r="BP295" i="12"/>
  <c r="BO295" i="12"/>
  <c r="AW295" i="12"/>
  <c r="AV295" i="12"/>
  <c r="AC295" i="12"/>
  <c r="AB295" i="12"/>
  <c r="AA295" i="12"/>
  <c r="Z295" i="12"/>
  <c r="J295" i="12"/>
  <c r="CM294" i="12"/>
  <c r="CO294" i="12" s="1"/>
  <c r="CP294" i="12" s="1"/>
  <c r="BS294" i="12"/>
  <c r="BQ294" i="12"/>
  <c r="BP294" i="12"/>
  <c r="BO294" i="12"/>
  <c r="AW294" i="12"/>
  <c r="BZ294" i="12" s="1"/>
  <c r="AV294" i="12"/>
  <c r="AC294" i="12"/>
  <c r="AB294" i="12"/>
  <c r="AA294" i="12"/>
  <c r="Z294" i="12"/>
  <c r="J294" i="12"/>
  <c r="CO293" i="12"/>
  <c r="CM293" i="12"/>
  <c r="BS293" i="12"/>
  <c r="BQ293" i="12"/>
  <c r="BP293" i="12"/>
  <c r="BO293" i="12"/>
  <c r="AW293" i="12"/>
  <c r="BZ293" i="12" s="1"/>
  <c r="AV293" i="12"/>
  <c r="CP293" i="12" s="1"/>
  <c r="AC293" i="12"/>
  <c r="AB293" i="12"/>
  <c r="AA293" i="12"/>
  <c r="Z293" i="12"/>
  <c r="J293" i="12"/>
  <c r="CM292" i="12"/>
  <c r="CO292" i="12" s="1"/>
  <c r="BS292" i="12"/>
  <c r="BP292" i="12"/>
  <c r="BO292" i="12"/>
  <c r="AW292" i="12"/>
  <c r="AV292" i="12"/>
  <c r="AC292" i="12"/>
  <c r="AB292" i="12"/>
  <c r="AA292" i="12"/>
  <c r="Z292" i="12"/>
  <c r="J292" i="12"/>
  <c r="CM291" i="12"/>
  <c r="CO291" i="12" s="1"/>
  <c r="CP291" i="12" s="1"/>
  <c r="BZ291" i="12"/>
  <c r="BS291" i="12"/>
  <c r="BQ291" i="12"/>
  <c r="BP291" i="12"/>
  <c r="BO291" i="12"/>
  <c r="AW291" i="12"/>
  <c r="AV291" i="12"/>
  <c r="AC291" i="12"/>
  <c r="AB291" i="12"/>
  <c r="AA291" i="12"/>
  <c r="Z291" i="12"/>
  <c r="J291" i="12"/>
  <c r="CM290" i="12"/>
  <c r="CO290" i="12" s="1"/>
  <c r="CP290" i="12" s="1"/>
  <c r="BS290" i="12"/>
  <c r="BQ290" i="12"/>
  <c r="BP290" i="12"/>
  <c r="BO290" i="12"/>
  <c r="AW290" i="12"/>
  <c r="AV290" i="12"/>
  <c r="AC290" i="12"/>
  <c r="AB290" i="12"/>
  <c r="AA290" i="12"/>
  <c r="Z290" i="12"/>
  <c r="J290" i="12"/>
  <c r="CM289" i="12"/>
  <c r="CO289" i="12" s="1"/>
  <c r="CB289" i="12"/>
  <c r="BS289" i="12"/>
  <c r="BQ289" i="12"/>
  <c r="BP289" i="12"/>
  <c r="BO289" i="12"/>
  <c r="AW289" i="12"/>
  <c r="AV289" i="12"/>
  <c r="AC289" i="12"/>
  <c r="AB289" i="12"/>
  <c r="AA289" i="12"/>
  <c r="Z289" i="12"/>
  <c r="J289" i="12"/>
  <c r="CM288" i="12"/>
  <c r="CO288" i="12" s="1"/>
  <c r="BS288" i="12"/>
  <c r="BQ288" i="12"/>
  <c r="BP288" i="12"/>
  <c r="BO288" i="12"/>
  <c r="AW288" i="12"/>
  <c r="AV288" i="12"/>
  <c r="AC288" i="12"/>
  <c r="AB288" i="12"/>
  <c r="AA288" i="12"/>
  <c r="Z288" i="12"/>
  <c r="J288" i="12"/>
  <c r="CM287" i="12"/>
  <c r="CO287" i="12" s="1"/>
  <c r="CP287" i="12" s="1"/>
  <c r="BS287" i="12"/>
  <c r="BQ287" i="12"/>
  <c r="BP287" i="12"/>
  <c r="BO287" i="12"/>
  <c r="AW287" i="12"/>
  <c r="BZ287" i="12" s="1"/>
  <c r="AV287" i="12"/>
  <c r="AC287" i="12"/>
  <c r="AB287" i="12"/>
  <c r="AA287" i="12"/>
  <c r="Z287" i="12"/>
  <c r="J287" i="12"/>
  <c r="CP286" i="12"/>
  <c r="CO286" i="12"/>
  <c r="CM286" i="12"/>
  <c r="BS286" i="12"/>
  <c r="BQ286" i="12"/>
  <c r="BP286" i="12"/>
  <c r="BO286" i="12"/>
  <c r="AW286" i="12"/>
  <c r="BZ286" i="12" s="1"/>
  <c r="AV286" i="12"/>
  <c r="AC286" i="12"/>
  <c r="AB286" i="12"/>
  <c r="AA286" i="12"/>
  <c r="Z286" i="12"/>
  <c r="J286" i="12"/>
  <c r="CM285" i="12"/>
  <c r="CO285" i="12" s="1"/>
  <c r="CP285" i="12" s="1"/>
  <c r="BS285" i="12"/>
  <c r="BQ285" i="12"/>
  <c r="BP285" i="12"/>
  <c r="BO285" i="12"/>
  <c r="AW285" i="12"/>
  <c r="AV285" i="12"/>
  <c r="AC285" i="12"/>
  <c r="AB285" i="12"/>
  <c r="AA285" i="12"/>
  <c r="Z285" i="12"/>
  <c r="J285" i="12"/>
  <c r="CM284" i="12"/>
  <c r="CO284" i="12" s="1"/>
  <c r="BS284" i="12"/>
  <c r="BQ284" i="12"/>
  <c r="BP284" i="12"/>
  <c r="BO284" i="12"/>
  <c r="AW284" i="12"/>
  <c r="AV284" i="12"/>
  <c r="AC284" i="12"/>
  <c r="AB284" i="12"/>
  <c r="AA284" i="12"/>
  <c r="Z284" i="12"/>
  <c r="J284" i="12"/>
  <c r="CO283" i="12"/>
  <c r="CP283" i="12" s="1"/>
  <c r="CM283" i="12"/>
  <c r="BS283" i="12"/>
  <c r="BQ283" i="12"/>
  <c r="BP283" i="12"/>
  <c r="BO283" i="12"/>
  <c r="AW283" i="12"/>
  <c r="AV283" i="12"/>
  <c r="AC283" i="12"/>
  <c r="AB283" i="12"/>
  <c r="AA283" i="12"/>
  <c r="Z283" i="12"/>
  <c r="J283" i="12"/>
  <c r="CO282" i="12"/>
  <c r="CP282" i="12" s="1"/>
  <c r="CM282" i="12"/>
  <c r="BS282" i="12"/>
  <c r="BQ282" i="12"/>
  <c r="BP282" i="12"/>
  <c r="BO282" i="12"/>
  <c r="AW282" i="12"/>
  <c r="AV282" i="12"/>
  <c r="AC282" i="12"/>
  <c r="AB282" i="12"/>
  <c r="AA282" i="12"/>
  <c r="Z282" i="12"/>
  <c r="J282" i="12"/>
  <c r="CM281" i="12"/>
  <c r="CO281" i="12" s="1"/>
  <c r="CP281" i="12" s="1"/>
  <c r="BS281" i="12"/>
  <c r="BQ281" i="12"/>
  <c r="BP281" i="12"/>
  <c r="BO281" i="12"/>
  <c r="AW281" i="12"/>
  <c r="BZ281" i="12" s="1"/>
  <c r="AV281" i="12"/>
  <c r="AC281" i="12"/>
  <c r="AB281" i="12"/>
  <c r="AA281" i="12"/>
  <c r="Z281" i="12"/>
  <c r="J281" i="12"/>
  <c r="CO280" i="12"/>
  <c r="CP280" i="12" s="1"/>
  <c r="CM280" i="12"/>
  <c r="BQ280" i="12"/>
  <c r="BP280" i="12"/>
  <c r="BO280" i="12"/>
  <c r="AW280" i="12"/>
  <c r="AV280" i="12"/>
  <c r="AC280" i="12"/>
  <c r="AB280" i="12"/>
  <c r="AA280" i="12"/>
  <c r="Z280" i="12"/>
  <c r="J280" i="12"/>
  <c r="C280" i="12"/>
  <c r="CM279" i="12"/>
  <c r="CO279" i="12" s="1"/>
  <c r="BS279" i="12"/>
  <c r="BQ279" i="12"/>
  <c r="BP279" i="12"/>
  <c r="BO279" i="12"/>
  <c r="AW279" i="12"/>
  <c r="AV279" i="12"/>
  <c r="AC279" i="12"/>
  <c r="AB279" i="12"/>
  <c r="AA279" i="12"/>
  <c r="Z279" i="12"/>
  <c r="J279" i="12"/>
  <c r="CM278" i="12"/>
  <c r="CO278" i="12" s="1"/>
  <c r="BS278" i="12"/>
  <c r="BP278" i="12"/>
  <c r="BO278" i="12"/>
  <c r="AW278" i="12"/>
  <c r="AV278" i="12"/>
  <c r="CP278" i="12" s="1"/>
  <c r="AC278" i="12"/>
  <c r="AB278" i="12"/>
  <c r="AA278" i="12"/>
  <c r="Z278" i="12"/>
  <c r="J278" i="12"/>
  <c r="CM277" i="12"/>
  <c r="CO277" i="12" s="1"/>
  <c r="CP277" i="12" s="1"/>
  <c r="BS277" i="12"/>
  <c r="BQ277" i="12"/>
  <c r="BP277" i="12"/>
  <c r="BO277" i="12"/>
  <c r="AW277" i="12"/>
  <c r="BZ277" i="12" s="1"/>
  <c r="AV277" i="12"/>
  <c r="AC277" i="12"/>
  <c r="AB277" i="12"/>
  <c r="AA277" i="12"/>
  <c r="Z277" i="12"/>
  <c r="J277" i="12"/>
  <c r="CO276" i="12"/>
  <c r="CM276" i="12"/>
  <c r="BS276" i="12"/>
  <c r="BQ276" i="12"/>
  <c r="BP276" i="12"/>
  <c r="BO276" i="12"/>
  <c r="AW276" i="12"/>
  <c r="BZ276" i="12" s="1"/>
  <c r="AV276" i="12"/>
  <c r="CP276" i="12" s="1"/>
  <c r="AC276" i="12"/>
  <c r="AB276" i="12"/>
  <c r="AA276" i="12"/>
  <c r="Z276" i="12"/>
  <c r="J276" i="12"/>
  <c r="CM275" i="12"/>
  <c r="CO275" i="12" s="1"/>
  <c r="BZ275" i="12"/>
  <c r="BS275" i="12"/>
  <c r="BQ275" i="12"/>
  <c r="BP275" i="12"/>
  <c r="BO275" i="12"/>
  <c r="AW275" i="12"/>
  <c r="AV275" i="12"/>
  <c r="AC275" i="12"/>
  <c r="AB275" i="12"/>
  <c r="AA275" i="12"/>
  <c r="Z275" i="12"/>
  <c r="J275" i="12"/>
  <c r="CM274" i="12"/>
  <c r="CO274" i="12" s="1"/>
  <c r="CP274" i="12" s="1"/>
  <c r="BS274" i="12"/>
  <c r="BQ274" i="12"/>
  <c r="BP274" i="12"/>
  <c r="BO274" i="12"/>
  <c r="AW274" i="12"/>
  <c r="BZ274" i="12" s="1"/>
  <c r="AV274" i="12"/>
  <c r="AC274" i="12"/>
  <c r="AB274" i="12"/>
  <c r="AA274" i="12"/>
  <c r="Z274" i="12"/>
  <c r="J274" i="12"/>
  <c r="CO273" i="12"/>
  <c r="CP273" i="12" s="1"/>
  <c r="CM273" i="12"/>
  <c r="BS273" i="12"/>
  <c r="BQ273" i="12"/>
  <c r="BP273" i="12"/>
  <c r="BO273" i="12"/>
  <c r="AW273" i="12"/>
  <c r="BZ273" i="12" s="1"/>
  <c r="AV273" i="12"/>
  <c r="AC273" i="12"/>
  <c r="AB273" i="12"/>
  <c r="AA273" i="12"/>
  <c r="Z273" i="12"/>
  <c r="J273" i="12"/>
  <c r="CP272" i="12"/>
  <c r="CO272" i="12"/>
  <c r="CM272" i="12"/>
  <c r="BZ272" i="12"/>
  <c r="BS272" i="12"/>
  <c r="BQ272" i="12"/>
  <c r="BP272" i="12"/>
  <c r="BO272" i="12"/>
  <c r="AW272" i="12"/>
  <c r="AV272" i="12"/>
  <c r="AC272" i="12"/>
  <c r="AB272" i="12"/>
  <c r="AA272" i="12"/>
  <c r="Z272" i="12"/>
  <c r="J272" i="12"/>
  <c r="CM271" i="12"/>
  <c r="CO271" i="12" s="1"/>
  <c r="CP271" i="12" s="1"/>
  <c r="BZ271" i="12"/>
  <c r="BS271" i="12"/>
  <c r="BQ271" i="12"/>
  <c r="BP271" i="12"/>
  <c r="BO271" i="12"/>
  <c r="AW271" i="12"/>
  <c r="AV271" i="12"/>
  <c r="AC271" i="12"/>
  <c r="AB271" i="12"/>
  <c r="AA271" i="12"/>
  <c r="Z271" i="12"/>
  <c r="J271" i="12"/>
  <c r="CM270" i="12"/>
  <c r="CO270" i="12" s="1"/>
  <c r="BS270" i="12"/>
  <c r="BQ270" i="12"/>
  <c r="BP270" i="12"/>
  <c r="BO270" i="12"/>
  <c r="AW270" i="12"/>
  <c r="AV270" i="12"/>
  <c r="BZ270" i="12" s="1"/>
  <c r="AC270" i="12"/>
  <c r="AB270" i="12"/>
  <c r="AA270" i="12"/>
  <c r="Z270" i="12"/>
  <c r="J270" i="12"/>
  <c r="CM269" i="12"/>
  <c r="CO269" i="12" s="1"/>
  <c r="BS269" i="12"/>
  <c r="BQ269" i="12"/>
  <c r="BP269" i="12"/>
  <c r="BO269" i="12"/>
  <c r="AW269" i="12"/>
  <c r="AV269" i="12"/>
  <c r="AC269" i="12"/>
  <c r="AB269" i="12"/>
  <c r="AA269" i="12"/>
  <c r="Z269" i="12"/>
  <c r="J269" i="12"/>
  <c r="CM268" i="12"/>
  <c r="CO268" i="12" s="1"/>
  <c r="BS268" i="12"/>
  <c r="BQ268" i="12"/>
  <c r="BP268" i="12"/>
  <c r="BO268" i="12"/>
  <c r="AW268" i="12"/>
  <c r="AV268" i="12"/>
  <c r="AC268" i="12"/>
  <c r="AB268" i="12"/>
  <c r="AA268" i="12"/>
  <c r="Z268" i="12"/>
  <c r="J268" i="12"/>
  <c r="CO267" i="12"/>
  <c r="CM267" i="12"/>
  <c r="BS267" i="12"/>
  <c r="BQ267" i="12"/>
  <c r="BP267" i="12"/>
  <c r="BO267" i="12"/>
  <c r="AW267" i="12"/>
  <c r="AV267" i="12"/>
  <c r="BZ267" i="12" s="1"/>
  <c r="AC267" i="12"/>
  <c r="AB267" i="12"/>
  <c r="AA267" i="12"/>
  <c r="Z267" i="12"/>
  <c r="J267" i="12"/>
  <c r="CM266" i="12"/>
  <c r="CO266" i="12" s="1"/>
  <c r="BS266" i="12"/>
  <c r="BQ266" i="12"/>
  <c r="BP266" i="12"/>
  <c r="BO266" i="12"/>
  <c r="AW266" i="12"/>
  <c r="BZ266" i="12" s="1"/>
  <c r="AV266" i="12"/>
  <c r="AC266" i="12"/>
  <c r="AB266" i="12"/>
  <c r="AA266" i="12"/>
  <c r="Z266" i="12"/>
  <c r="J266" i="12"/>
  <c r="CM265" i="12"/>
  <c r="CO265" i="12" s="1"/>
  <c r="BS265" i="12"/>
  <c r="BQ265" i="12"/>
  <c r="BP265" i="12"/>
  <c r="BO265" i="12"/>
  <c r="AW265" i="12"/>
  <c r="AV265" i="12"/>
  <c r="BZ265" i="12" s="1"/>
  <c r="AC265" i="12"/>
  <c r="AB265" i="12"/>
  <c r="AA265" i="12"/>
  <c r="Z265" i="12"/>
  <c r="J265" i="12"/>
  <c r="CM264" i="12"/>
  <c r="CO264" i="12" s="1"/>
  <c r="BS264" i="12"/>
  <c r="BQ264" i="12"/>
  <c r="BP264" i="12"/>
  <c r="BO264" i="12"/>
  <c r="AW264" i="12"/>
  <c r="BZ264" i="12" s="1"/>
  <c r="AV264" i="12"/>
  <c r="AC264" i="12"/>
  <c r="AB264" i="12"/>
  <c r="AA264" i="12"/>
  <c r="Z264" i="12"/>
  <c r="J264" i="12"/>
  <c r="CM263" i="12"/>
  <c r="CO263" i="12" s="1"/>
  <c r="CP263" i="12" s="1"/>
  <c r="BS263" i="12"/>
  <c r="BQ263" i="12"/>
  <c r="BP263" i="12"/>
  <c r="BO263" i="12"/>
  <c r="AW263" i="12"/>
  <c r="BZ263" i="12" s="1"/>
  <c r="AV263" i="12"/>
  <c r="AC263" i="12"/>
  <c r="AB263" i="12"/>
  <c r="AA263" i="12"/>
  <c r="Z263" i="12"/>
  <c r="J263" i="12"/>
  <c r="CO262" i="12"/>
  <c r="CP262" i="12" s="1"/>
  <c r="CM262" i="12"/>
  <c r="BS262" i="12"/>
  <c r="BQ262" i="12"/>
  <c r="BP262" i="12"/>
  <c r="BO262" i="12"/>
  <c r="AW262" i="12"/>
  <c r="AV262" i="12"/>
  <c r="AC262" i="12"/>
  <c r="AB262" i="12"/>
  <c r="AA262" i="12"/>
  <c r="Z262" i="12"/>
  <c r="J262" i="12"/>
  <c r="CP261" i="12"/>
  <c r="CM261" i="12"/>
  <c r="CO261" i="12" s="1"/>
  <c r="BS261" i="12"/>
  <c r="BQ261" i="12"/>
  <c r="BP261" i="12"/>
  <c r="BO261" i="12"/>
  <c r="AW261" i="12"/>
  <c r="AV261" i="12"/>
  <c r="AC261" i="12"/>
  <c r="AB261" i="12"/>
  <c r="AA261" i="12"/>
  <c r="Z261" i="12"/>
  <c r="J261" i="12"/>
  <c r="CM260" i="12"/>
  <c r="CO260" i="12" s="1"/>
  <c r="CP260" i="12" s="1"/>
  <c r="BZ260" i="12"/>
  <c r="BS260" i="12"/>
  <c r="BQ260" i="12"/>
  <c r="BP260" i="12"/>
  <c r="BO260" i="12"/>
  <c r="AW260" i="12"/>
  <c r="AV260" i="12"/>
  <c r="AC260" i="12"/>
  <c r="AB260" i="12"/>
  <c r="AA260" i="12"/>
  <c r="Z260" i="12"/>
  <c r="J260" i="12"/>
  <c r="CM259" i="12"/>
  <c r="CO259" i="12" s="1"/>
  <c r="BS259" i="12"/>
  <c r="BQ259" i="12"/>
  <c r="BP259" i="12"/>
  <c r="BO259" i="12"/>
  <c r="AW259" i="12"/>
  <c r="AV259" i="12"/>
  <c r="AC259" i="12"/>
  <c r="AB259" i="12"/>
  <c r="AA259" i="12"/>
  <c r="Z259" i="12"/>
  <c r="J259" i="12"/>
  <c r="CM258" i="12"/>
  <c r="CO258" i="12" s="1"/>
  <c r="BZ258" i="12"/>
  <c r="BS258" i="12"/>
  <c r="BQ258" i="12"/>
  <c r="BP258" i="12"/>
  <c r="BO258" i="12"/>
  <c r="AW258" i="12"/>
  <c r="AV258" i="12"/>
  <c r="AC258" i="12"/>
  <c r="AB258" i="12"/>
  <c r="AA258" i="12"/>
  <c r="Z258" i="12"/>
  <c r="J258" i="12"/>
  <c r="CM257" i="12"/>
  <c r="CO257" i="12" s="1"/>
  <c r="CP257" i="12" s="1"/>
  <c r="BS257" i="12"/>
  <c r="BQ257" i="12"/>
  <c r="BP257" i="12"/>
  <c r="BO257" i="12"/>
  <c r="AW257" i="12"/>
  <c r="AV257" i="12"/>
  <c r="AC257" i="12"/>
  <c r="AB257" i="12"/>
  <c r="AA257" i="12"/>
  <c r="Z257" i="12"/>
  <c r="J257" i="12"/>
  <c r="CM256" i="12"/>
  <c r="CO256" i="12" s="1"/>
  <c r="BS256" i="12"/>
  <c r="BQ256" i="12"/>
  <c r="BP256" i="12"/>
  <c r="BO256" i="12"/>
  <c r="AW256" i="12"/>
  <c r="AV256" i="12"/>
  <c r="BZ256" i="12" s="1"/>
  <c r="AC256" i="12"/>
  <c r="AB256" i="12"/>
  <c r="AA256" i="12"/>
  <c r="Z256" i="12"/>
  <c r="J256" i="12"/>
  <c r="CM255" i="12"/>
  <c r="CO255" i="12" s="1"/>
  <c r="BS255" i="12"/>
  <c r="BQ255" i="12"/>
  <c r="BP255" i="12"/>
  <c r="BO255" i="12"/>
  <c r="AW255" i="12"/>
  <c r="AV255" i="12"/>
  <c r="AC255" i="12"/>
  <c r="AB255" i="12"/>
  <c r="AA255" i="12"/>
  <c r="Z255" i="12"/>
  <c r="J255" i="12"/>
  <c r="CM254" i="12"/>
  <c r="CO254" i="12" s="1"/>
  <c r="BZ254" i="12"/>
  <c r="BS254" i="12"/>
  <c r="BQ254" i="12"/>
  <c r="BP254" i="12"/>
  <c r="BO254" i="12"/>
  <c r="AW254" i="12"/>
  <c r="AV254" i="12"/>
  <c r="AC254" i="12"/>
  <c r="AB254" i="12"/>
  <c r="AA254" i="12"/>
  <c r="Z254" i="12"/>
  <c r="J254" i="12"/>
  <c r="CO253" i="12"/>
  <c r="CP253" i="12" s="1"/>
  <c r="CM253" i="12"/>
  <c r="BQ253" i="12"/>
  <c r="BP253" i="12"/>
  <c r="BO253" i="12"/>
  <c r="AW253" i="12"/>
  <c r="AV253" i="12"/>
  <c r="AC253" i="12"/>
  <c r="AB253" i="12"/>
  <c r="AA253" i="12"/>
  <c r="Z253" i="12"/>
  <c r="J253" i="12"/>
  <c r="C253" i="12"/>
  <c r="CO252" i="12"/>
  <c r="CP252" i="12" s="1"/>
  <c r="CM252" i="12"/>
  <c r="BS252" i="12"/>
  <c r="BQ252" i="12"/>
  <c r="BP252" i="12"/>
  <c r="BO252" i="12"/>
  <c r="AW252" i="12"/>
  <c r="AV252" i="12"/>
  <c r="BZ252" i="12" s="1"/>
  <c r="AC252" i="12"/>
  <c r="AB252" i="12"/>
  <c r="AA252" i="12"/>
  <c r="Z252" i="12"/>
  <c r="J252" i="12"/>
  <c r="CM251" i="12"/>
  <c r="CO251" i="12" s="1"/>
  <c r="CP251" i="12" s="1"/>
  <c r="BS251" i="12"/>
  <c r="BQ251" i="12"/>
  <c r="BP251" i="12"/>
  <c r="BO251" i="12"/>
  <c r="AW251" i="12"/>
  <c r="BZ251" i="12" s="1"/>
  <c r="AV251" i="12"/>
  <c r="AC251" i="12"/>
  <c r="AB251" i="12"/>
  <c r="AA251" i="12"/>
  <c r="Z251" i="12"/>
  <c r="J251" i="12"/>
  <c r="CM250" i="12"/>
  <c r="CO250" i="12" s="1"/>
  <c r="CP250" i="12" s="1"/>
  <c r="BS250" i="12"/>
  <c r="BQ250" i="12"/>
  <c r="BP250" i="12"/>
  <c r="BO250" i="12"/>
  <c r="AW250" i="12"/>
  <c r="AV250" i="12"/>
  <c r="AC250" i="12"/>
  <c r="AB250" i="12"/>
  <c r="AA250" i="12"/>
  <c r="Z250" i="12"/>
  <c r="J250" i="12"/>
  <c r="CM249" i="12"/>
  <c r="CO249" i="12" s="1"/>
  <c r="BS249" i="12"/>
  <c r="BQ249" i="12"/>
  <c r="BP249" i="12"/>
  <c r="BO249" i="12"/>
  <c r="AW249" i="12"/>
  <c r="AV249" i="12"/>
  <c r="AC249" i="12"/>
  <c r="AB249" i="12"/>
  <c r="AA249" i="12"/>
  <c r="Z249" i="12"/>
  <c r="J249" i="12"/>
  <c r="CM248" i="12"/>
  <c r="CO248" i="12" s="1"/>
  <c r="BS248" i="12"/>
  <c r="BQ248" i="12"/>
  <c r="BP248" i="12"/>
  <c r="BO248" i="12"/>
  <c r="AW248" i="12"/>
  <c r="BZ248" i="12" s="1"/>
  <c r="AV248" i="12"/>
  <c r="AC248" i="12"/>
  <c r="AB248" i="12"/>
  <c r="AA248" i="12"/>
  <c r="Z248" i="12"/>
  <c r="J248" i="12"/>
  <c r="CM247" i="12"/>
  <c r="CO247" i="12" s="1"/>
  <c r="CP247" i="12" s="1"/>
  <c r="CB247" i="12"/>
  <c r="BS247" i="12"/>
  <c r="BQ247" i="12"/>
  <c r="BP247" i="12"/>
  <c r="BO247" i="12"/>
  <c r="AW247" i="12"/>
  <c r="AV247" i="12"/>
  <c r="AC247" i="12"/>
  <c r="AB247" i="12"/>
  <c r="AA247" i="12"/>
  <c r="Z247" i="12"/>
  <c r="J247" i="12"/>
  <c r="CM246" i="12"/>
  <c r="CO246" i="12" s="1"/>
  <c r="BS246" i="12"/>
  <c r="BQ246" i="12"/>
  <c r="BP246" i="12"/>
  <c r="BO246" i="12"/>
  <c r="AW246" i="12"/>
  <c r="AV246" i="12"/>
  <c r="BZ246" i="12" s="1"/>
  <c r="AC246" i="12"/>
  <c r="AB246" i="12"/>
  <c r="AA246" i="12"/>
  <c r="Z246" i="12"/>
  <c r="J246" i="12"/>
  <c r="CM245" i="12"/>
  <c r="CO245" i="12" s="1"/>
  <c r="BS245" i="12"/>
  <c r="BQ245" i="12"/>
  <c r="BP245" i="12"/>
  <c r="BO245" i="12"/>
  <c r="AW245" i="12"/>
  <c r="AV245" i="12"/>
  <c r="AC245" i="12"/>
  <c r="AB245" i="12"/>
  <c r="AA245" i="12"/>
  <c r="Z245" i="12"/>
  <c r="J245" i="12"/>
  <c r="CM244" i="12"/>
  <c r="CO244" i="12" s="1"/>
  <c r="BS244" i="12"/>
  <c r="BP244" i="12"/>
  <c r="BO244" i="12"/>
  <c r="AW244" i="12"/>
  <c r="BZ244" i="12" s="1"/>
  <c r="AV244" i="12"/>
  <c r="AC244" i="12"/>
  <c r="AB244" i="12"/>
  <c r="AA244" i="12"/>
  <c r="Z244" i="12"/>
  <c r="J244" i="12"/>
  <c r="CM243" i="12"/>
  <c r="CO243" i="12" s="1"/>
  <c r="CP243" i="12" s="1"/>
  <c r="BS243" i="12"/>
  <c r="BQ243" i="12"/>
  <c r="BP243" i="12"/>
  <c r="BO243" i="12"/>
  <c r="AW243" i="12"/>
  <c r="AV243" i="12"/>
  <c r="AC243" i="12"/>
  <c r="AB243" i="12"/>
  <c r="AA243" i="12"/>
  <c r="Z243" i="12"/>
  <c r="J243" i="12"/>
  <c r="CO242" i="12"/>
  <c r="CP242" i="12" s="1"/>
  <c r="CM242" i="12"/>
  <c r="BS242" i="12"/>
  <c r="BQ242" i="12"/>
  <c r="BP242" i="12"/>
  <c r="BO242" i="12"/>
  <c r="AW242" i="12"/>
  <c r="BZ242" i="12" s="1"/>
  <c r="AV242" i="12"/>
  <c r="AC242" i="12"/>
  <c r="AB242" i="12"/>
  <c r="AA242" i="12"/>
  <c r="Z242" i="12"/>
  <c r="J242" i="12"/>
  <c r="CM241" i="12"/>
  <c r="CO241" i="12" s="1"/>
  <c r="CP241" i="12" s="1"/>
  <c r="BS241" i="12"/>
  <c r="BQ241" i="12"/>
  <c r="BP241" i="12"/>
  <c r="BO241" i="12"/>
  <c r="AW241" i="12"/>
  <c r="AV241" i="12"/>
  <c r="BZ241" i="12" s="1"/>
  <c r="AC241" i="12"/>
  <c r="AB241" i="12"/>
  <c r="AA241" i="12"/>
  <c r="Z241" i="12"/>
  <c r="J241" i="12"/>
  <c r="CM240" i="12"/>
  <c r="CO240" i="12" s="1"/>
  <c r="BS240" i="12"/>
  <c r="BQ240" i="12"/>
  <c r="BP240" i="12"/>
  <c r="BO240" i="12"/>
  <c r="AW240" i="12"/>
  <c r="AV240" i="12"/>
  <c r="AC240" i="12"/>
  <c r="AB240" i="12"/>
  <c r="AA240" i="12"/>
  <c r="Z240" i="12"/>
  <c r="J240" i="12"/>
  <c r="CM239" i="12"/>
  <c r="CO239" i="12" s="1"/>
  <c r="CP239" i="12" s="1"/>
  <c r="BS239" i="12"/>
  <c r="BQ239" i="12"/>
  <c r="BP239" i="12"/>
  <c r="BO239" i="12"/>
  <c r="AW239" i="12"/>
  <c r="AV239" i="12"/>
  <c r="BZ239" i="12" s="1"/>
  <c r="AC239" i="12"/>
  <c r="AB239" i="12"/>
  <c r="AA239" i="12"/>
  <c r="Z239" i="12"/>
  <c r="J239" i="12"/>
  <c r="CM238" i="12"/>
  <c r="CO238" i="12" s="1"/>
  <c r="CP238" i="12" s="1"/>
  <c r="BZ238" i="12"/>
  <c r="BS238" i="12"/>
  <c r="BQ238" i="12"/>
  <c r="BP238" i="12"/>
  <c r="BO238" i="12"/>
  <c r="AW238" i="12"/>
  <c r="AV238" i="12"/>
  <c r="AC238" i="12"/>
  <c r="AB238" i="12"/>
  <c r="AA238" i="12"/>
  <c r="Z238" i="12"/>
  <c r="J238" i="12"/>
  <c r="CM237" i="12"/>
  <c r="CO237" i="12" s="1"/>
  <c r="BS237" i="12"/>
  <c r="BQ237" i="12"/>
  <c r="BP237" i="12"/>
  <c r="BO237" i="12"/>
  <c r="AW237" i="12"/>
  <c r="AV237" i="12"/>
  <c r="BZ237" i="12" s="1"/>
  <c r="AC237" i="12"/>
  <c r="AB237" i="12"/>
  <c r="AA237" i="12"/>
  <c r="Z237" i="12"/>
  <c r="J237" i="12"/>
  <c r="CO236" i="12"/>
  <c r="CM236" i="12"/>
  <c r="BS236" i="12"/>
  <c r="BQ236" i="12"/>
  <c r="BP236" i="12"/>
  <c r="BO236" i="12"/>
  <c r="AW236" i="12"/>
  <c r="AV236" i="12"/>
  <c r="BZ236" i="12" s="1"/>
  <c r="AC236" i="12"/>
  <c r="AB236" i="12"/>
  <c r="AA236" i="12"/>
  <c r="Z236" i="12"/>
  <c r="J236" i="12"/>
  <c r="CO235" i="12"/>
  <c r="CM235" i="12"/>
  <c r="BS235" i="12"/>
  <c r="BQ235" i="12"/>
  <c r="BP235" i="12"/>
  <c r="BO235" i="12"/>
  <c r="AW235" i="12"/>
  <c r="BZ235" i="12" s="1"/>
  <c r="AV235" i="12"/>
  <c r="AC235" i="12"/>
  <c r="AB235" i="12"/>
  <c r="AA235" i="12"/>
  <c r="Z235" i="12"/>
  <c r="J235" i="12"/>
  <c r="CO234" i="12"/>
  <c r="CP234" i="12" s="1"/>
  <c r="CM234" i="12"/>
  <c r="BS234" i="12"/>
  <c r="BQ234" i="12"/>
  <c r="BP234" i="12"/>
  <c r="BO234" i="12"/>
  <c r="AW234" i="12"/>
  <c r="BZ234" i="12" s="1"/>
  <c r="AV234" i="12"/>
  <c r="AC234" i="12"/>
  <c r="AB234" i="12"/>
  <c r="AA234" i="12"/>
  <c r="Z234" i="12"/>
  <c r="J234" i="12"/>
  <c r="CM233" i="12"/>
  <c r="CO233" i="12" s="1"/>
  <c r="CP233" i="12" s="1"/>
  <c r="BZ233" i="12"/>
  <c r="BS233" i="12"/>
  <c r="BQ233" i="12"/>
  <c r="BP233" i="12"/>
  <c r="BO233" i="12"/>
  <c r="AW233" i="12"/>
  <c r="AV233" i="12"/>
  <c r="AC233" i="12"/>
  <c r="AB233" i="12"/>
  <c r="AA233" i="12"/>
  <c r="Z233" i="12"/>
  <c r="J233" i="12"/>
  <c r="CM232" i="12"/>
  <c r="CO232" i="12" s="1"/>
  <c r="CP232" i="12" s="1"/>
  <c r="BS232" i="12"/>
  <c r="BQ232" i="12"/>
  <c r="BP232" i="12"/>
  <c r="BO232" i="12"/>
  <c r="AW232" i="12"/>
  <c r="BZ232" i="12" s="1"/>
  <c r="AV232" i="12"/>
  <c r="AC232" i="12"/>
  <c r="AB232" i="12"/>
  <c r="AA232" i="12"/>
  <c r="Z232" i="12"/>
  <c r="J232" i="12"/>
  <c r="CM231" i="12"/>
  <c r="CO231" i="12" s="1"/>
  <c r="CP231" i="12" s="1"/>
  <c r="BS231" i="12"/>
  <c r="BQ231" i="12"/>
  <c r="BP231" i="12"/>
  <c r="BO231" i="12"/>
  <c r="AW231" i="12"/>
  <c r="AV231" i="12"/>
  <c r="AC231" i="12"/>
  <c r="AB231" i="12"/>
  <c r="AA231" i="12"/>
  <c r="Z231" i="12"/>
  <c r="J231" i="12"/>
  <c r="CM230" i="12"/>
  <c r="CO230" i="12" s="1"/>
  <c r="CP230" i="12" s="1"/>
  <c r="BS230" i="12"/>
  <c r="BQ230" i="12"/>
  <c r="BP230" i="12"/>
  <c r="BO230" i="12"/>
  <c r="AW230" i="12"/>
  <c r="BZ230" i="12" s="1"/>
  <c r="AV230" i="12"/>
  <c r="AC230" i="12"/>
  <c r="AB230" i="12"/>
  <c r="AA230" i="12"/>
  <c r="Z230" i="12"/>
  <c r="J230" i="12"/>
  <c r="CO229" i="12"/>
  <c r="CP229" i="12" s="1"/>
  <c r="CM229" i="12"/>
  <c r="BS229" i="12"/>
  <c r="BQ229" i="12"/>
  <c r="BP229" i="12"/>
  <c r="BO229" i="12"/>
  <c r="AW229" i="12"/>
  <c r="BZ229" i="12" s="1"/>
  <c r="AV229" i="12"/>
  <c r="AC229" i="12"/>
  <c r="AB229" i="12"/>
  <c r="AA229" i="12"/>
  <c r="Z229" i="12"/>
  <c r="J229" i="12"/>
  <c r="CO228" i="12"/>
  <c r="CP228" i="12" s="1"/>
  <c r="CM228" i="12"/>
  <c r="BZ228" i="12"/>
  <c r="BS228" i="12"/>
  <c r="BQ228" i="12"/>
  <c r="BP228" i="12"/>
  <c r="BO228" i="12"/>
  <c r="AW228" i="12"/>
  <c r="AV228" i="12"/>
  <c r="AC228" i="12"/>
  <c r="AB228" i="12"/>
  <c r="AA228" i="12"/>
  <c r="Z228" i="12"/>
  <c r="J228" i="12"/>
  <c r="CM227" i="12"/>
  <c r="CO227" i="12" s="1"/>
  <c r="CP227" i="12" s="1"/>
  <c r="BS227" i="12"/>
  <c r="BQ227" i="12"/>
  <c r="BP227" i="12"/>
  <c r="BO227" i="12"/>
  <c r="AW227" i="12"/>
  <c r="AV227" i="12"/>
  <c r="AC227" i="12"/>
  <c r="AB227" i="12"/>
  <c r="AA227" i="12"/>
  <c r="Z227" i="12"/>
  <c r="J227" i="12"/>
  <c r="CM226" i="12"/>
  <c r="CO226" i="12" s="1"/>
  <c r="CP226" i="12" s="1"/>
  <c r="BS226" i="12"/>
  <c r="BQ226" i="12"/>
  <c r="BP226" i="12"/>
  <c r="BO226" i="12"/>
  <c r="AW226" i="12"/>
  <c r="AV226" i="12"/>
  <c r="BZ226" i="12" s="1"/>
  <c r="AC226" i="12"/>
  <c r="AB226" i="12"/>
  <c r="AA226" i="12"/>
  <c r="Z226" i="12"/>
  <c r="J226" i="12"/>
  <c r="CM225" i="12"/>
  <c r="CO225" i="12" s="1"/>
  <c r="CP225" i="12" s="1"/>
  <c r="BS225" i="12"/>
  <c r="BP225" i="12"/>
  <c r="BO225" i="12"/>
  <c r="AW225" i="12"/>
  <c r="BZ225" i="12" s="1"/>
  <c r="AV225" i="12"/>
  <c r="AC225" i="12"/>
  <c r="AB225" i="12"/>
  <c r="AA225" i="12"/>
  <c r="Z225" i="12"/>
  <c r="J225" i="12"/>
  <c r="CM224" i="12"/>
  <c r="CO224" i="12" s="1"/>
  <c r="CP224" i="12" s="1"/>
  <c r="BS224" i="12"/>
  <c r="BQ224" i="12"/>
  <c r="BP224" i="12"/>
  <c r="BO224" i="12"/>
  <c r="AW224" i="12"/>
  <c r="AV224" i="12"/>
  <c r="BZ224" i="12" s="1"/>
  <c r="AC224" i="12"/>
  <c r="AB224" i="12"/>
  <c r="AA224" i="12"/>
  <c r="Z224" i="12"/>
  <c r="J224" i="12"/>
  <c r="CO223" i="12"/>
  <c r="CP223" i="12" s="1"/>
  <c r="CM223" i="12"/>
  <c r="BS223" i="12"/>
  <c r="BQ223" i="12"/>
  <c r="BP223" i="12"/>
  <c r="BO223" i="12"/>
  <c r="AW223" i="12"/>
  <c r="AV223" i="12"/>
  <c r="AC223" i="12"/>
  <c r="AB223" i="12"/>
  <c r="AA223" i="12"/>
  <c r="Z223" i="12"/>
  <c r="J223" i="12"/>
  <c r="CM222" i="12"/>
  <c r="CO222" i="12" s="1"/>
  <c r="CP222" i="12" s="1"/>
  <c r="CB222" i="12"/>
  <c r="BS222" i="12"/>
  <c r="BQ222" i="12"/>
  <c r="BP222" i="12"/>
  <c r="BO222" i="12"/>
  <c r="AW222" i="12"/>
  <c r="BZ222" i="12" s="1"/>
  <c r="AV222" i="12"/>
  <c r="AC222" i="12"/>
  <c r="AB222" i="12"/>
  <c r="AA222" i="12"/>
  <c r="Z222" i="12"/>
  <c r="J222" i="12"/>
  <c r="CM221" i="12"/>
  <c r="CO221" i="12" s="1"/>
  <c r="CP221" i="12" s="1"/>
  <c r="CB221" i="12"/>
  <c r="BS221" i="12"/>
  <c r="BP221" i="12"/>
  <c r="BO221" i="12"/>
  <c r="AW221" i="12"/>
  <c r="BZ221" i="12" s="1"/>
  <c r="AV221" i="12"/>
  <c r="AC221" i="12"/>
  <c r="AB221" i="12"/>
  <c r="AA221" i="12"/>
  <c r="Z221" i="12"/>
  <c r="J221" i="12"/>
  <c r="CO220" i="12"/>
  <c r="CM220" i="12"/>
  <c r="BS220" i="12"/>
  <c r="BQ220" i="12"/>
  <c r="BP220" i="12"/>
  <c r="BO220" i="12"/>
  <c r="AW220" i="12"/>
  <c r="AV220" i="12"/>
  <c r="CP220" i="12" s="1"/>
  <c r="AC220" i="12"/>
  <c r="AB220" i="12"/>
  <c r="AA220" i="12"/>
  <c r="Z220" i="12"/>
  <c r="J220" i="12"/>
  <c r="CM219" i="12"/>
  <c r="CO219" i="12" s="1"/>
  <c r="CP219" i="12" s="1"/>
  <c r="BS219" i="12"/>
  <c r="BQ219" i="12"/>
  <c r="BP219" i="12"/>
  <c r="BO219" i="12"/>
  <c r="AW219" i="12"/>
  <c r="AV219" i="12"/>
  <c r="BZ219" i="12" s="1"/>
  <c r="AC219" i="12"/>
  <c r="AB219" i="12"/>
  <c r="AA219" i="12"/>
  <c r="Z219" i="12"/>
  <c r="J219" i="12"/>
  <c r="CM218" i="12"/>
  <c r="CO218" i="12" s="1"/>
  <c r="BS218" i="12"/>
  <c r="BQ218" i="12"/>
  <c r="BP218" i="12"/>
  <c r="BO218" i="12"/>
  <c r="AW218" i="12"/>
  <c r="BZ218" i="12" s="1"/>
  <c r="AV218" i="12"/>
  <c r="AC218" i="12"/>
  <c r="AB218" i="12"/>
  <c r="AA218" i="12"/>
  <c r="Z218" i="12"/>
  <c r="J218" i="12"/>
  <c r="CM217" i="12"/>
  <c r="CO217" i="12" s="1"/>
  <c r="BS217" i="12"/>
  <c r="BQ217" i="12"/>
  <c r="BP217" i="12"/>
  <c r="BO217" i="12"/>
  <c r="AW217" i="12"/>
  <c r="AV217" i="12"/>
  <c r="BZ217" i="12" s="1"/>
  <c r="AC217" i="12"/>
  <c r="AB217" i="12"/>
  <c r="AA217" i="12"/>
  <c r="Z217" i="12"/>
  <c r="J217" i="12"/>
  <c r="CM216" i="12"/>
  <c r="CO216" i="12" s="1"/>
  <c r="CP216" i="12" s="1"/>
  <c r="CB216" i="12"/>
  <c r="BS216" i="12"/>
  <c r="BQ216" i="12"/>
  <c r="BP216" i="12"/>
  <c r="BO216" i="12"/>
  <c r="AW216" i="12"/>
  <c r="AV216" i="12"/>
  <c r="AC216" i="12"/>
  <c r="AB216" i="12"/>
  <c r="AA216" i="12"/>
  <c r="Z216" i="12"/>
  <c r="J216" i="12"/>
  <c r="CO215" i="12"/>
  <c r="CM215" i="12"/>
  <c r="BS215" i="12"/>
  <c r="BQ215" i="12"/>
  <c r="BP215" i="12"/>
  <c r="BO215" i="12"/>
  <c r="AW215" i="12"/>
  <c r="AV215" i="12"/>
  <c r="AC215" i="12"/>
  <c r="AB215" i="12"/>
  <c r="AA215" i="12"/>
  <c r="Z215" i="12"/>
  <c r="J215" i="12"/>
  <c r="CO214" i="12"/>
  <c r="CM214" i="12"/>
  <c r="BS214" i="12"/>
  <c r="BQ214" i="12"/>
  <c r="BP214" i="12"/>
  <c r="BO214" i="12"/>
  <c r="AW214" i="12"/>
  <c r="AV214" i="12"/>
  <c r="AC214" i="12"/>
  <c r="AB214" i="12"/>
  <c r="AA214" i="12"/>
  <c r="Z214" i="12"/>
  <c r="J214" i="12"/>
  <c r="CM213" i="12"/>
  <c r="CO213" i="12" s="1"/>
  <c r="CP213" i="12" s="1"/>
  <c r="CB213" i="12"/>
  <c r="BS213" i="12"/>
  <c r="BQ213" i="12"/>
  <c r="BP213" i="12"/>
  <c r="BO213" i="12"/>
  <c r="AW213" i="12"/>
  <c r="AV213" i="12"/>
  <c r="BZ213" i="12" s="1"/>
  <c r="AC213" i="12"/>
  <c r="AB213" i="12"/>
  <c r="AA213" i="12"/>
  <c r="Z213" i="12"/>
  <c r="J213" i="12"/>
  <c r="CM212" i="12"/>
  <c r="CO212" i="12" s="1"/>
  <c r="BS212" i="12"/>
  <c r="BQ212" i="12"/>
  <c r="BP212" i="12"/>
  <c r="BO212" i="12"/>
  <c r="AW212" i="12"/>
  <c r="AV212" i="12"/>
  <c r="AC212" i="12"/>
  <c r="AB212" i="12"/>
  <c r="AA212" i="12"/>
  <c r="Z212" i="12"/>
  <c r="J212" i="12"/>
  <c r="CM211" i="12"/>
  <c r="CO211" i="12" s="1"/>
  <c r="BS211" i="12"/>
  <c r="BQ211" i="12"/>
  <c r="BP211" i="12"/>
  <c r="BO211" i="12"/>
  <c r="AW211" i="12"/>
  <c r="AV211" i="12"/>
  <c r="BZ211" i="12" s="1"/>
  <c r="AC211" i="12"/>
  <c r="AB211" i="12"/>
  <c r="AA211" i="12"/>
  <c r="Z211" i="12"/>
  <c r="J211" i="12"/>
  <c r="CM210" i="12"/>
  <c r="CO210" i="12" s="1"/>
  <c r="CP210" i="12" s="1"/>
  <c r="BS210" i="12"/>
  <c r="BQ210" i="12"/>
  <c r="BP210" i="12"/>
  <c r="BO210" i="12"/>
  <c r="AW210" i="12"/>
  <c r="AV210" i="12"/>
  <c r="AC210" i="12"/>
  <c r="AB210" i="12"/>
  <c r="AA210" i="12"/>
  <c r="Z210" i="12"/>
  <c r="J210" i="12"/>
  <c r="CM209" i="12"/>
  <c r="CO209" i="12" s="1"/>
  <c r="CB209" i="12"/>
  <c r="BZ209" i="12"/>
  <c r="BS209" i="12"/>
  <c r="BQ209" i="12"/>
  <c r="BP209" i="12"/>
  <c r="BO209" i="12"/>
  <c r="AW209" i="12"/>
  <c r="AV209" i="12"/>
  <c r="AC209" i="12"/>
  <c r="AB209" i="12"/>
  <c r="AA209" i="12"/>
  <c r="Z209" i="12"/>
  <c r="J209" i="12"/>
  <c r="CO208" i="12"/>
  <c r="CP208" i="12" s="1"/>
  <c r="CM208" i="12"/>
  <c r="BS208" i="12"/>
  <c r="BQ208" i="12"/>
  <c r="BP208" i="12"/>
  <c r="BO208" i="12"/>
  <c r="AW208" i="12"/>
  <c r="AV208" i="12"/>
  <c r="AC208" i="12"/>
  <c r="AB208" i="12"/>
  <c r="AA208" i="12"/>
  <c r="Z208" i="12"/>
  <c r="J208" i="12"/>
  <c r="CM207" i="12"/>
  <c r="CO207" i="12" s="1"/>
  <c r="CP207" i="12" s="1"/>
  <c r="BS207" i="12"/>
  <c r="BP207" i="12"/>
  <c r="BO207" i="12"/>
  <c r="AW207" i="12"/>
  <c r="BZ207" i="12" s="1"/>
  <c r="AV207" i="12"/>
  <c r="AC207" i="12"/>
  <c r="AB207" i="12"/>
  <c r="AA207" i="12"/>
  <c r="Z207" i="12"/>
  <c r="J207" i="12"/>
  <c r="CM206" i="12"/>
  <c r="CO206" i="12" s="1"/>
  <c r="CP206" i="12" s="1"/>
  <c r="BS206" i="12"/>
  <c r="BQ206" i="12"/>
  <c r="BP206" i="12"/>
  <c r="BO206" i="12"/>
  <c r="AW206" i="12"/>
  <c r="AV206" i="12"/>
  <c r="BZ206" i="12" s="1"/>
  <c r="AC206" i="12"/>
  <c r="AB206" i="12"/>
  <c r="AA206" i="12"/>
  <c r="Z206" i="12"/>
  <c r="J206" i="12"/>
  <c r="CO205" i="12"/>
  <c r="CP205" i="12" s="1"/>
  <c r="CM205" i="12"/>
  <c r="BS205" i="12"/>
  <c r="BQ205" i="12"/>
  <c r="BP205" i="12"/>
  <c r="BO205" i="12"/>
  <c r="AW205" i="12"/>
  <c r="AV205" i="12"/>
  <c r="AC205" i="12"/>
  <c r="AB205" i="12"/>
  <c r="AA205" i="12"/>
  <c r="Z205" i="12"/>
  <c r="J205" i="12"/>
  <c r="CM204" i="12"/>
  <c r="CO204" i="12" s="1"/>
  <c r="CP204" i="12" s="1"/>
  <c r="BS204" i="12"/>
  <c r="BP204" i="12"/>
  <c r="BO204" i="12"/>
  <c r="AW204" i="12"/>
  <c r="AV204" i="12"/>
  <c r="AC204" i="12"/>
  <c r="AB204" i="12"/>
  <c r="AA204" i="12"/>
  <c r="Z204" i="12"/>
  <c r="J204" i="12"/>
  <c r="CP203" i="12"/>
  <c r="CM203" i="12"/>
  <c r="CO203" i="12" s="1"/>
  <c r="BS203" i="12"/>
  <c r="BQ203" i="12"/>
  <c r="BP203" i="12"/>
  <c r="BO203" i="12"/>
  <c r="AW203" i="12"/>
  <c r="AV203" i="12"/>
  <c r="AC203" i="12"/>
  <c r="AB203" i="12"/>
  <c r="AA203" i="12"/>
  <c r="Z203" i="12"/>
  <c r="J203" i="12"/>
  <c r="CM202" i="12"/>
  <c r="CO202" i="12" s="1"/>
  <c r="BS202" i="12"/>
  <c r="BQ202" i="12"/>
  <c r="BP202" i="12"/>
  <c r="BO202" i="12"/>
  <c r="AW202" i="12"/>
  <c r="BZ202" i="12" s="1"/>
  <c r="AV202" i="12"/>
  <c r="AC202" i="12"/>
  <c r="AB202" i="12"/>
  <c r="AA202" i="12"/>
  <c r="Z202" i="12"/>
  <c r="J202" i="12"/>
  <c r="CM201" i="12"/>
  <c r="CO201" i="12" s="1"/>
  <c r="CP201" i="12" s="1"/>
  <c r="BS201" i="12"/>
  <c r="BQ201" i="12"/>
  <c r="BP201" i="12"/>
  <c r="BO201" i="12"/>
  <c r="AW201" i="12"/>
  <c r="BZ201" i="12" s="1"/>
  <c r="AV201" i="12"/>
  <c r="AC201" i="12"/>
  <c r="AB201" i="12"/>
  <c r="AA201" i="12"/>
  <c r="Z201" i="12"/>
  <c r="J201" i="12"/>
  <c r="CM200" i="12"/>
  <c r="CO200" i="12" s="1"/>
  <c r="CP200" i="12" s="1"/>
  <c r="BS200" i="12"/>
  <c r="BQ200" i="12"/>
  <c r="BP200" i="12"/>
  <c r="BO200" i="12"/>
  <c r="AW200" i="12"/>
  <c r="BZ200" i="12" s="1"/>
  <c r="AV200" i="12"/>
  <c r="AC200" i="12"/>
  <c r="AB200" i="12"/>
  <c r="AA200" i="12"/>
  <c r="Z200" i="12"/>
  <c r="J200" i="12"/>
  <c r="CM199" i="12"/>
  <c r="CO199" i="12" s="1"/>
  <c r="CP199" i="12" s="1"/>
  <c r="BS199" i="12"/>
  <c r="BQ199" i="12"/>
  <c r="BP199" i="12"/>
  <c r="BO199" i="12"/>
  <c r="AW199" i="12"/>
  <c r="AV199" i="12"/>
  <c r="AC199" i="12"/>
  <c r="AB199" i="12"/>
  <c r="AA199" i="12"/>
  <c r="Z199" i="12"/>
  <c r="J199" i="12"/>
  <c r="CM198" i="12"/>
  <c r="CO198" i="12" s="1"/>
  <c r="CP198" i="12" s="1"/>
  <c r="BS198" i="12"/>
  <c r="BQ198" i="12"/>
  <c r="BP198" i="12"/>
  <c r="BO198" i="12"/>
  <c r="AW198" i="12"/>
  <c r="BZ198" i="12" s="1"/>
  <c r="AV198" i="12"/>
  <c r="AC198" i="12"/>
  <c r="AB198" i="12"/>
  <c r="AA198" i="12"/>
  <c r="Z198" i="12"/>
  <c r="J198" i="12"/>
  <c r="CM197" i="12"/>
  <c r="CO197" i="12" s="1"/>
  <c r="CP197" i="12" s="1"/>
  <c r="BS197" i="12"/>
  <c r="BQ197" i="12"/>
  <c r="BP197" i="12"/>
  <c r="BO197" i="12"/>
  <c r="AW197" i="12"/>
  <c r="AV197" i="12"/>
  <c r="AC197" i="12"/>
  <c r="AB197" i="12"/>
  <c r="AA197" i="12"/>
  <c r="Z197" i="12"/>
  <c r="J197" i="12"/>
  <c r="CP196" i="12"/>
  <c r="CM196" i="12"/>
  <c r="CO196" i="12" s="1"/>
  <c r="BS196" i="12"/>
  <c r="BQ196" i="12"/>
  <c r="BP196" i="12"/>
  <c r="BO196" i="12"/>
  <c r="AW196" i="12"/>
  <c r="AV196" i="12"/>
  <c r="AC196" i="12"/>
  <c r="AB196" i="12"/>
  <c r="AA196" i="12"/>
  <c r="Z196" i="12"/>
  <c r="J196" i="12"/>
  <c r="CM195" i="12"/>
  <c r="CO195" i="12" s="1"/>
  <c r="CP195" i="12" s="1"/>
  <c r="BS195" i="12"/>
  <c r="BP195" i="12"/>
  <c r="BO195" i="12"/>
  <c r="AW195" i="12"/>
  <c r="AV195" i="12"/>
  <c r="AC195" i="12"/>
  <c r="AB195" i="12"/>
  <c r="AA195" i="12"/>
  <c r="Z195" i="12"/>
  <c r="J195" i="12"/>
  <c r="CM194" i="12"/>
  <c r="CO194" i="12" s="1"/>
  <c r="BS194" i="12"/>
  <c r="BQ194" i="12"/>
  <c r="BP194" i="12"/>
  <c r="BO194" i="12"/>
  <c r="AW194" i="12"/>
  <c r="BZ194" i="12" s="1"/>
  <c r="AV194" i="12"/>
  <c r="CP194" i="12" s="1"/>
  <c r="AC194" i="12"/>
  <c r="AB194" i="12"/>
  <c r="AA194" i="12"/>
  <c r="Z194" i="12"/>
  <c r="J194" i="12"/>
  <c r="CM193" i="12"/>
  <c r="CO193" i="12" s="1"/>
  <c r="CP193" i="12" s="1"/>
  <c r="BS193" i="12"/>
  <c r="BQ193" i="12"/>
  <c r="BP193" i="12"/>
  <c r="BO193" i="12"/>
  <c r="AW193" i="12"/>
  <c r="BZ193" i="12" s="1"/>
  <c r="AV193" i="12"/>
  <c r="AC193" i="12"/>
  <c r="AB193" i="12"/>
  <c r="AA193" i="12"/>
  <c r="Z193" i="12"/>
  <c r="J193" i="12"/>
  <c r="CM192" i="12"/>
  <c r="CO192" i="12" s="1"/>
  <c r="BS192" i="12"/>
  <c r="BQ192" i="12"/>
  <c r="BP192" i="12"/>
  <c r="BO192" i="12"/>
  <c r="AW192" i="12"/>
  <c r="AV192" i="12"/>
  <c r="AC192" i="12"/>
  <c r="AB192" i="12"/>
  <c r="AA192" i="12"/>
  <c r="Z192" i="12"/>
  <c r="J192" i="12"/>
  <c r="CM191" i="12"/>
  <c r="CO191" i="12" s="1"/>
  <c r="BS191" i="12"/>
  <c r="BQ191" i="12"/>
  <c r="BP191" i="12"/>
  <c r="BO191" i="12"/>
  <c r="AW191" i="12"/>
  <c r="AV191" i="12"/>
  <c r="AC191" i="12"/>
  <c r="AB191" i="12"/>
  <c r="AA191" i="12"/>
  <c r="Z191" i="12"/>
  <c r="J191" i="12"/>
  <c r="CO190" i="12"/>
  <c r="CM190" i="12"/>
  <c r="BS190" i="12"/>
  <c r="BQ190" i="12"/>
  <c r="BP190" i="12"/>
  <c r="BO190" i="12"/>
  <c r="AW190" i="12"/>
  <c r="AV190" i="12"/>
  <c r="BZ190" i="12" s="1"/>
  <c r="AC190" i="12"/>
  <c r="AB190" i="12"/>
  <c r="AA190" i="12"/>
  <c r="Z190" i="12"/>
  <c r="J190" i="12"/>
  <c r="CM189" i="12"/>
  <c r="CO189" i="12" s="1"/>
  <c r="CP189" i="12" s="1"/>
  <c r="BS189" i="12"/>
  <c r="BQ189" i="12"/>
  <c r="BP189" i="12"/>
  <c r="BO189" i="12"/>
  <c r="AW189" i="12"/>
  <c r="AV189" i="12"/>
  <c r="AC189" i="12"/>
  <c r="AB189" i="12"/>
  <c r="AA189" i="12"/>
  <c r="Z189" i="12"/>
  <c r="J189" i="12"/>
  <c r="CM188" i="12"/>
  <c r="CO188" i="12" s="1"/>
  <c r="CP188" i="12" s="1"/>
  <c r="BZ188" i="12"/>
  <c r="BS188" i="12"/>
  <c r="BQ188" i="12"/>
  <c r="BP188" i="12"/>
  <c r="BO188" i="12"/>
  <c r="AW188" i="12"/>
  <c r="AV188" i="12"/>
  <c r="AC188" i="12"/>
  <c r="AB188" i="12"/>
  <c r="AA188" i="12"/>
  <c r="Z188" i="12"/>
  <c r="J188" i="12"/>
  <c r="CO187" i="12"/>
  <c r="CM187" i="12"/>
  <c r="BS187" i="12"/>
  <c r="BP187" i="12"/>
  <c r="BO187" i="12"/>
  <c r="AW187" i="12"/>
  <c r="AV187" i="12"/>
  <c r="AC187" i="12"/>
  <c r="AB187" i="12"/>
  <c r="AA187" i="12"/>
  <c r="Z187" i="12"/>
  <c r="J187" i="12"/>
  <c r="CO186" i="12"/>
  <c r="CM186" i="12"/>
  <c r="CB186" i="12"/>
  <c r="BS186" i="12"/>
  <c r="BQ186" i="12"/>
  <c r="BP186" i="12"/>
  <c r="BO186" i="12"/>
  <c r="AW186" i="12"/>
  <c r="AV186" i="12"/>
  <c r="AC186" i="12"/>
  <c r="AB186" i="12"/>
  <c r="AA186" i="12"/>
  <c r="Z186" i="12"/>
  <c r="J186" i="12"/>
  <c r="CM185" i="12"/>
  <c r="CO185" i="12" s="1"/>
  <c r="BS185" i="12"/>
  <c r="BQ185" i="12"/>
  <c r="BP185" i="12"/>
  <c r="BO185" i="12"/>
  <c r="AW185" i="12"/>
  <c r="AV185" i="12"/>
  <c r="AC185" i="12"/>
  <c r="AB185" i="12"/>
  <c r="AA185" i="12"/>
  <c r="Z185" i="12"/>
  <c r="J185" i="12"/>
  <c r="CM184" i="12"/>
  <c r="CO184" i="12" s="1"/>
  <c r="CP184" i="12" s="1"/>
  <c r="BS184" i="12"/>
  <c r="BP184" i="12"/>
  <c r="BO184" i="12"/>
  <c r="AW184" i="12"/>
  <c r="AV184" i="12"/>
  <c r="AC184" i="12"/>
  <c r="AB184" i="12"/>
  <c r="AA184" i="12"/>
  <c r="Z184" i="12"/>
  <c r="J184" i="12"/>
  <c r="CM183" i="12"/>
  <c r="CO183" i="12" s="1"/>
  <c r="CP183" i="12" s="1"/>
  <c r="I183" i="12"/>
  <c r="CO182" i="12"/>
  <c r="CM182" i="12"/>
  <c r="BQ182" i="12"/>
  <c r="BP182" i="12"/>
  <c r="BO182" i="12"/>
  <c r="AW182" i="12"/>
  <c r="AV182" i="12"/>
  <c r="AC182" i="12"/>
  <c r="AB182" i="12"/>
  <c r="AA182" i="12"/>
  <c r="Z182" i="12"/>
  <c r="J182" i="12"/>
  <c r="C182" i="12"/>
  <c r="CO181" i="12"/>
  <c r="CM181" i="12"/>
  <c r="BS181" i="12"/>
  <c r="BQ181" i="12"/>
  <c r="BP181" i="12"/>
  <c r="BO181" i="12"/>
  <c r="AW181" i="12"/>
  <c r="AV181" i="12"/>
  <c r="BZ181" i="12" s="1"/>
  <c r="AC181" i="12"/>
  <c r="AB181" i="12"/>
  <c r="AA181" i="12"/>
  <c r="Z181" i="12"/>
  <c r="J181" i="12"/>
  <c r="CM180" i="12"/>
  <c r="CO180" i="12" s="1"/>
  <c r="CP180" i="12" s="1"/>
  <c r="BS180" i="12"/>
  <c r="BQ180" i="12"/>
  <c r="BP180" i="12"/>
  <c r="BO180" i="12"/>
  <c r="AW180" i="12"/>
  <c r="BZ180" i="12" s="1"/>
  <c r="AV180" i="12"/>
  <c r="AC180" i="12"/>
  <c r="AB180" i="12"/>
  <c r="AA180" i="12"/>
  <c r="Z180" i="12"/>
  <c r="J180" i="12"/>
  <c r="CM179" i="12"/>
  <c r="CO179" i="12" s="1"/>
  <c r="CP179" i="12" s="1"/>
  <c r="BZ179" i="12"/>
  <c r="BS179" i="12"/>
  <c r="BQ179" i="12"/>
  <c r="BP179" i="12"/>
  <c r="BO179" i="12"/>
  <c r="AW179" i="12"/>
  <c r="AV179" i="12"/>
  <c r="AC179" i="12"/>
  <c r="AB179" i="12"/>
  <c r="AA179" i="12"/>
  <c r="Z179" i="12"/>
  <c r="J179" i="12"/>
  <c r="CO178" i="12"/>
  <c r="CP178" i="12" s="1"/>
  <c r="CM178" i="12"/>
  <c r="BS178" i="12"/>
  <c r="BQ178" i="12"/>
  <c r="BP178" i="12"/>
  <c r="BO178" i="12"/>
  <c r="AW178" i="12"/>
  <c r="AV178" i="12"/>
  <c r="AC178" i="12"/>
  <c r="AB178" i="12"/>
  <c r="AA178" i="12"/>
  <c r="Z178" i="12"/>
  <c r="J178" i="12"/>
  <c r="CM177" i="12"/>
  <c r="CO177" i="12" s="1"/>
  <c r="BS177" i="12"/>
  <c r="BQ177" i="12"/>
  <c r="BP177" i="12"/>
  <c r="BO177" i="12"/>
  <c r="AW177" i="12"/>
  <c r="AV177" i="12"/>
  <c r="AC177" i="12"/>
  <c r="AB177" i="12"/>
  <c r="AA177" i="12"/>
  <c r="Z177" i="12"/>
  <c r="J177" i="12"/>
  <c r="CM176" i="12"/>
  <c r="CO176" i="12" s="1"/>
  <c r="BS176" i="12"/>
  <c r="BP176" i="12"/>
  <c r="BO176" i="12"/>
  <c r="AW176" i="12"/>
  <c r="AV176" i="12"/>
  <c r="AC176" i="12"/>
  <c r="AB176" i="12"/>
  <c r="AA176" i="12"/>
  <c r="Z176" i="12"/>
  <c r="J176" i="12"/>
  <c r="CM175" i="12"/>
  <c r="CO175" i="12" s="1"/>
  <c r="CB175" i="12"/>
  <c r="BS175" i="12"/>
  <c r="BQ175" i="12"/>
  <c r="BP175" i="12"/>
  <c r="BO175" i="12"/>
  <c r="AW175" i="12"/>
  <c r="AV175" i="12"/>
  <c r="AC175" i="12"/>
  <c r="AB175" i="12"/>
  <c r="AA175" i="12"/>
  <c r="Z175" i="12"/>
  <c r="J175" i="12"/>
  <c r="CO174" i="12"/>
  <c r="CM174" i="12"/>
  <c r="BS174" i="12"/>
  <c r="BQ174" i="12"/>
  <c r="BP174" i="12"/>
  <c r="BO174" i="12"/>
  <c r="AW174" i="12"/>
  <c r="BZ174" i="12" s="1"/>
  <c r="AV174" i="12"/>
  <c r="AC174" i="12"/>
  <c r="AB174" i="12"/>
  <c r="AA174" i="12"/>
  <c r="Z174" i="12"/>
  <c r="J174" i="12"/>
  <c r="CM173" i="12"/>
  <c r="CO173" i="12" s="1"/>
  <c r="CP173" i="12" s="1"/>
  <c r="BS173" i="12"/>
  <c r="BQ173" i="12"/>
  <c r="BP173" i="12"/>
  <c r="BO173" i="12"/>
  <c r="AW173" i="12"/>
  <c r="BZ173" i="12" s="1"/>
  <c r="AV173" i="12"/>
  <c r="AC173" i="12"/>
  <c r="AB173" i="12"/>
  <c r="AA173" i="12"/>
  <c r="Z173" i="12"/>
  <c r="J173" i="12"/>
  <c r="CM172" i="12"/>
  <c r="CO172" i="12" s="1"/>
  <c r="CP172" i="12" s="1"/>
  <c r="BS172" i="12"/>
  <c r="BQ172" i="12"/>
  <c r="BP172" i="12"/>
  <c r="BO172" i="12"/>
  <c r="AW172" i="12"/>
  <c r="BZ172" i="12" s="1"/>
  <c r="AV172" i="12"/>
  <c r="AC172" i="12"/>
  <c r="AB172" i="12"/>
  <c r="AA172" i="12"/>
  <c r="Z172" i="12"/>
  <c r="J172" i="12"/>
  <c r="CM171" i="12"/>
  <c r="CO171" i="12" s="1"/>
  <c r="CP171" i="12" s="1"/>
  <c r="BS171" i="12"/>
  <c r="BQ171" i="12"/>
  <c r="BP171" i="12"/>
  <c r="BO171" i="12"/>
  <c r="AW171" i="12"/>
  <c r="AV171" i="12"/>
  <c r="AC171" i="12"/>
  <c r="AB171" i="12"/>
  <c r="AA171" i="12"/>
  <c r="Z171" i="12"/>
  <c r="J171" i="12"/>
  <c r="CO170" i="12"/>
  <c r="CP170" i="12" s="1"/>
  <c r="CM170" i="12"/>
  <c r="BS170" i="12"/>
  <c r="BQ170" i="12"/>
  <c r="BP170" i="12"/>
  <c r="BO170" i="12"/>
  <c r="AW170" i="12"/>
  <c r="AV170" i="12"/>
  <c r="AC170" i="12"/>
  <c r="AB170" i="12"/>
  <c r="AA170" i="12"/>
  <c r="Z170" i="12"/>
  <c r="J170" i="12"/>
  <c r="CM169" i="12"/>
  <c r="CO169" i="12" s="1"/>
  <c r="BS169" i="12"/>
  <c r="BQ169" i="12"/>
  <c r="BP169" i="12"/>
  <c r="BO169" i="12"/>
  <c r="AW169" i="12"/>
  <c r="AV169" i="12"/>
  <c r="AC169" i="12"/>
  <c r="AB169" i="12"/>
  <c r="AA169" i="12"/>
  <c r="Z169" i="12"/>
  <c r="J169" i="12"/>
  <c r="CM168" i="12"/>
  <c r="CO168" i="12" s="1"/>
  <c r="CP168" i="12" s="1"/>
  <c r="BS168" i="12"/>
  <c r="BQ168" i="12"/>
  <c r="BP168" i="12"/>
  <c r="BO168" i="12"/>
  <c r="AW168" i="12"/>
  <c r="BZ168" i="12" s="1"/>
  <c r="AV168" i="12"/>
  <c r="AC168" i="12"/>
  <c r="AB168" i="12"/>
  <c r="AA168" i="12"/>
  <c r="Z168" i="12"/>
  <c r="J168" i="12"/>
  <c r="CM167" i="12"/>
  <c r="CO167" i="12" s="1"/>
  <c r="CP167" i="12" s="1"/>
  <c r="BS167" i="12"/>
  <c r="BQ167" i="12"/>
  <c r="BP167" i="12"/>
  <c r="BO167" i="12"/>
  <c r="AW167" i="12"/>
  <c r="BZ167" i="12" s="1"/>
  <c r="AV167" i="12"/>
  <c r="AC167" i="12"/>
  <c r="AB167" i="12"/>
  <c r="AA167" i="12"/>
  <c r="Z167" i="12"/>
  <c r="J167" i="12"/>
  <c r="CM166" i="12"/>
  <c r="CO166" i="12" s="1"/>
  <c r="BS166" i="12"/>
  <c r="BQ166" i="12"/>
  <c r="BP166" i="12"/>
  <c r="BO166" i="12"/>
  <c r="AW166" i="12"/>
  <c r="AV166" i="12"/>
  <c r="AC166" i="12"/>
  <c r="AB166" i="12"/>
  <c r="AA166" i="12"/>
  <c r="Z166" i="12"/>
  <c r="J166" i="12"/>
  <c r="CO165" i="12"/>
  <c r="CP165" i="12" s="1"/>
  <c r="CM165" i="12"/>
  <c r="BS165" i="12"/>
  <c r="BQ165" i="12"/>
  <c r="BP165" i="12"/>
  <c r="BO165" i="12"/>
  <c r="AW165" i="12"/>
  <c r="AV165" i="12"/>
  <c r="AC165" i="12"/>
  <c r="AB165" i="12"/>
  <c r="AA165" i="12"/>
  <c r="Z165" i="12"/>
  <c r="J165" i="12"/>
  <c r="CM164" i="12"/>
  <c r="CO164" i="12" s="1"/>
  <c r="CP164" i="12" s="1"/>
  <c r="BZ164" i="12"/>
  <c r="BS164" i="12"/>
  <c r="BQ164" i="12"/>
  <c r="BP164" i="12"/>
  <c r="BO164" i="12"/>
  <c r="AW164" i="12"/>
  <c r="AV164" i="12"/>
  <c r="AC164" i="12"/>
  <c r="AB164" i="12"/>
  <c r="AA164" i="12"/>
  <c r="Z164" i="12"/>
  <c r="J164" i="12"/>
  <c r="CO163" i="12"/>
  <c r="CM163" i="12"/>
  <c r="BS163" i="12"/>
  <c r="BQ163" i="12"/>
  <c r="BP163" i="12"/>
  <c r="BO163" i="12"/>
  <c r="AW163" i="12"/>
  <c r="AV163" i="12"/>
  <c r="AC163" i="12"/>
  <c r="AB163" i="12"/>
  <c r="AA163" i="12"/>
  <c r="Z163" i="12"/>
  <c r="J163" i="12"/>
  <c r="CM162" i="12"/>
  <c r="CO162" i="12" s="1"/>
  <c r="BS162" i="12"/>
  <c r="BQ162" i="12"/>
  <c r="BP162" i="12"/>
  <c r="BO162" i="12"/>
  <c r="AW162" i="12"/>
  <c r="AV162" i="12"/>
  <c r="AC162" i="12"/>
  <c r="AB162" i="12"/>
  <c r="AA162" i="12"/>
  <c r="Z162" i="12"/>
  <c r="J162" i="12"/>
  <c r="CO161" i="12"/>
  <c r="CM161" i="12"/>
  <c r="CB161" i="12"/>
  <c r="BS161" i="12"/>
  <c r="BQ161" i="12"/>
  <c r="BP161" i="12"/>
  <c r="BO161" i="12"/>
  <c r="AW161" i="12"/>
  <c r="BZ161" i="12" s="1"/>
  <c r="AV161" i="12"/>
  <c r="AC161" i="12"/>
  <c r="AB161" i="12"/>
  <c r="AA161" i="12"/>
  <c r="Z161" i="12"/>
  <c r="J161" i="12"/>
  <c r="CP160" i="12"/>
  <c r="CM160" i="12"/>
  <c r="CO160" i="12" s="1"/>
  <c r="BS160" i="12"/>
  <c r="BP160" i="12"/>
  <c r="BO160" i="12"/>
  <c r="AW160" i="12"/>
  <c r="BZ160" i="12" s="1"/>
  <c r="AV160" i="12"/>
  <c r="AC160" i="12"/>
  <c r="AB160" i="12"/>
  <c r="AA160" i="12"/>
  <c r="Z160" i="12"/>
  <c r="J160" i="12"/>
  <c r="CM159" i="12"/>
  <c r="CO159" i="12" s="1"/>
  <c r="CP159" i="12" s="1"/>
  <c r="BS159" i="12"/>
  <c r="BQ159" i="12"/>
  <c r="BP159" i="12"/>
  <c r="BO159" i="12"/>
  <c r="AW159" i="12"/>
  <c r="BZ159" i="12" s="1"/>
  <c r="AV159" i="12"/>
  <c r="AC159" i="12"/>
  <c r="AB159" i="12"/>
  <c r="AA159" i="12"/>
  <c r="Z159" i="12"/>
  <c r="J159" i="12"/>
  <c r="CP158" i="12"/>
  <c r="CO158" i="12"/>
  <c r="CM158" i="12"/>
  <c r="BS158" i="12"/>
  <c r="BQ158" i="12"/>
  <c r="BP158" i="12"/>
  <c r="BO158" i="12"/>
  <c r="AW158" i="12"/>
  <c r="BZ158" i="12" s="1"/>
  <c r="AV158" i="12"/>
  <c r="AC158" i="12"/>
  <c r="AB158" i="12"/>
  <c r="AA158" i="12"/>
  <c r="Z158" i="12"/>
  <c r="J158" i="12"/>
  <c r="CM157" i="12"/>
  <c r="CO157" i="12" s="1"/>
  <c r="CB157" i="12"/>
  <c r="BS157" i="12"/>
  <c r="BQ157" i="12"/>
  <c r="BP157" i="12"/>
  <c r="BO157" i="12"/>
  <c r="AW157" i="12"/>
  <c r="AV157" i="12"/>
  <c r="AC157" i="12"/>
  <c r="AB157" i="12"/>
  <c r="AA157" i="12"/>
  <c r="Z157" i="12"/>
  <c r="J157" i="12"/>
  <c r="CM156" i="12"/>
  <c r="CO156" i="12" s="1"/>
  <c r="CP156" i="12" s="1"/>
  <c r="BS156" i="12"/>
  <c r="BQ156" i="12"/>
  <c r="BP156" i="12"/>
  <c r="BO156" i="12"/>
  <c r="AW156" i="12"/>
  <c r="AV156" i="12"/>
  <c r="AC156" i="12"/>
  <c r="AB156" i="12"/>
  <c r="AA156" i="12"/>
  <c r="Z156" i="12"/>
  <c r="J156" i="12"/>
  <c r="CO155" i="12"/>
  <c r="CM155" i="12"/>
  <c r="BS155" i="12"/>
  <c r="BQ155" i="12"/>
  <c r="BP155" i="12"/>
  <c r="BO155" i="12"/>
  <c r="AW155" i="12"/>
  <c r="AV155" i="12"/>
  <c r="AC155" i="12"/>
  <c r="AB155" i="12"/>
  <c r="AA155" i="12"/>
  <c r="Z155" i="12"/>
  <c r="J155" i="12"/>
  <c r="CM154" i="12"/>
  <c r="CO154" i="12" s="1"/>
  <c r="CP154" i="12" s="1"/>
  <c r="BS154" i="12"/>
  <c r="BP154" i="12"/>
  <c r="BO154" i="12"/>
  <c r="AW154" i="12"/>
  <c r="AV154" i="12"/>
  <c r="AC154" i="12"/>
  <c r="AB154" i="12"/>
  <c r="AA154" i="12"/>
  <c r="Z154" i="12"/>
  <c r="J154" i="12"/>
  <c r="CM153" i="12"/>
  <c r="CO153" i="12" s="1"/>
  <c r="CP153" i="12" s="1"/>
  <c r="BS153" i="12"/>
  <c r="BQ153" i="12"/>
  <c r="BP153" i="12"/>
  <c r="BO153" i="12"/>
  <c r="AW153" i="12"/>
  <c r="BZ153" i="12" s="1"/>
  <c r="AV153" i="12"/>
  <c r="AC153" i="12"/>
  <c r="AB153" i="12"/>
  <c r="AA153" i="12"/>
  <c r="Z153" i="12"/>
  <c r="J153" i="12"/>
  <c r="CO152" i="12"/>
  <c r="CM152" i="12"/>
  <c r="BS152" i="12"/>
  <c r="BQ152" i="12"/>
  <c r="BP152" i="12"/>
  <c r="BO152" i="12"/>
  <c r="AW152" i="12"/>
  <c r="AV152" i="12"/>
  <c r="CP152" i="12" s="1"/>
  <c r="AC152" i="12"/>
  <c r="AB152" i="12"/>
  <c r="AA152" i="12"/>
  <c r="Z152" i="12"/>
  <c r="J152" i="12"/>
  <c r="CM151" i="12"/>
  <c r="CO151" i="12" s="1"/>
  <c r="BS151" i="12"/>
  <c r="BQ151" i="12"/>
  <c r="BP151" i="12"/>
  <c r="BO151" i="12"/>
  <c r="AW151" i="12"/>
  <c r="AV151" i="12"/>
  <c r="AC151" i="12"/>
  <c r="AB151" i="12"/>
  <c r="AA151" i="12"/>
  <c r="Z151" i="12"/>
  <c r="J151" i="12"/>
  <c r="CM150" i="12"/>
  <c r="CO150" i="12" s="1"/>
  <c r="CP150" i="12" s="1"/>
  <c r="BS150" i="12"/>
  <c r="BQ150" i="12"/>
  <c r="BP150" i="12"/>
  <c r="BO150" i="12"/>
  <c r="AW150" i="12"/>
  <c r="BZ150" i="12" s="1"/>
  <c r="AV150" i="12"/>
  <c r="AC150" i="12"/>
  <c r="AB150" i="12"/>
  <c r="AA150" i="12"/>
  <c r="Z150" i="12"/>
  <c r="J150" i="12"/>
  <c r="CP149" i="12"/>
  <c r="CO149" i="12"/>
  <c r="CM149" i="12"/>
  <c r="BS149" i="12"/>
  <c r="BQ149" i="12"/>
  <c r="BP149" i="12"/>
  <c r="BO149" i="12"/>
  <c r="AW149" i="12"/>
  <c r="BZ149" i="12" s="1"/>
  <c r="AV149" i="12"/>
  <c r="AC149" i="12"/>
  <c r="AB149" i="12"/>
  <c r="AA149" i="12"/>
  <c r="Z149" i="12"/>
  <c r="J149" i="12"/>
  <c r="CM148" i="12"/>
  <c r="CO148" i="12" s="1"/>
  <c r="BS148" i="12"/>
  <c r="BQ148" i="12"/>
  <c r="BP148" i="12"/>
  <c r="BO148" i="12"/>
  <c r="AW148" i="12"/>
  <c r="AV148" i="12"/>
  <c r="AC148" i="12"/>
  <c r="AB148" i="12"/>
  <c r="AA148" i="12"/>
  <c r="Z148" i="12"/>
  <c r="J148" i="12"/>
  <c r="CM147" i="12"/>
  <c r="CO147" i="12" s="1"/>
  <c r="CP147" i="12" s="1"/>
  <c r="BS147" i="12"/>
  <c r="BQ147" i="12"/>
  <c r="BP147" i="12"/>
  <c r="BO147" i="12"/>
  <c r="AW147" i="12"/>
  <c r="AV147" i="12"/>
  <c r="AC147" i="12"/>
  <c r="AB147" i="12"/>
  <c r="AA147" i="12"/>
  <c r="Z147" i="12"/>
  <c r="J147" i="12"/>
  <c r="CO146" i="12"/>
  <c r="CP146" i="12" s="1"/>
  <c r="CM146" i="12"/>
  <c r="BS146" i="12"/>
  <c r="BQ146" i="12"/>
  <c r="BP146" i="12"/>
  <c r="BO146" i="12"/>
  <c r="AW146" i="12"/>
  <c r="AV146" i="12"/>
  <c r="AC146" i="12"/>
  <c r="AB146" i="12"/>
  <c r="AA146" i="12"/>
  <c r="Z146" i="12"/>
  <c r="J146" i="12"/>
  <c r="CO145" i="12"/>
  <c r="CP145" i="12" s="1"/>
  <c r="CM145" i="12"/>
  <c r="BS145" i="12"/>
  <c r="BQ145" i="12"/>
  <c r="BP145" i="12"/>
  <c r="BO145" i="12"/>
  <c r="AW145" i="12"/>
  <c r="AV145" i="12"/>
  <c r="AC145" i="12"/>
  <c r="AB145" i="12"/>
  <c r="AA145" i="12"/>
  <c r="Z145" i="12"/>
  <c r="J145" i="12"/>
  <c r="CM144" i="12"/>
  <c r="CO144" i="12" s="1"/>
  <c r="CP144" i="12" s="1"/>
  <c r="BZ144" i="12"/>
  <c r="BS144" i="12"/>
  <c r="BQ144" i="12"/>
  <c r="BP144" i="12"/>
  <c r="BO144" i="12"/>
  <c r="AW144" i="12"/>
  <c r="AV144" i="12"/>
  <c r="AC144" i="12"/>
  <c r="AB144" i="12"/>
  <c r="AA144" i="12"/>
  <c r="Z144" i="12"/>
  <c r="J144" i="12"/>
  <c r="CO143" i="12"/>
  <c r="CM143" i="12"/>
  <c r="BS143" i="12"/>
  <c r="BQ143" i="12"/>
  <c r="BP143" i="12"/>
  <c r="BO143" i="12"/>
  <c r="AW143" i="12"/>
  <c r="AV143" i="12"/>
  <c r="CP143" i="12" s="1"/>
  <c r="AC143" i="12"/>
  <c r="AB143" i="12"/>
  <c r="AA143" i="12"/>
  <c r="Z143" i="12"/>
  <c r="J143" i="12"/>
  <c r="CM142" i="12"/>
  <c r="CO142" i="12" s="1"/>
  <c r="BS142" i="12"/>
  <c r="BQ142" i="12"/>
  <c r="BP142" i="12"/>
  <c r="BO142" i="12"/>
  <c r="AW142" i="12"/>
  <c r="AV142" i="12"/>
  <c r="BZ142" i="12" s="1"/>
  <c r="AC142" i="12"/>
  <c r="AB142" i="12"/>
  <c r="AA142" i="12"/>
  <c r="Z142" i="12"/>
  <c r="J142" i="12"/>
  <c r="CM141" i="12"/>
  <c r="CO141" i="12" s="1"/>
  <c r="BS141" i="12"/>
  <c r="BQ141" i="12"/>
  <c r="BP141" i="12"/>
  <c r="BO141" i="12"/>
  <c r="AW141" i="12"/>
  <c r="AV141" i="12"/>
  <c r="AC141" i="12"/>
  <c r="AB141" i="12"/>
  <c r="AA141" i="12"/>
  <c r="Z141" i="12"/>
  <c r="J141" i="12"/>
  <c r="CM140" i="12"/>
  <c r="CO140" i="12" s="1"/>
  <c r="CP140" i="12" s="1"/>
  <c r="BS140" i="12"/>
  <c r="BQ140" i="12"/>
  <c r="BP140" i="12"/>
  <c r="BO140" i="12"/>
  <c r="AW140" i="12"/>
  <c r="AV140" i="12"/>
  <c r="AC140" i="12"/>
  <c r="AB140" i="12"/>
  <c r="AA140" i="12"/>
  <c r="Z140" i="12"/>
  <c r="J140" i="12"/>
  <c r="CM139" i="12"/>
  <c r="CO139" i="12" s="1"/>
  <c r="CP139" i="12" s="1"/>
  <c r="BS139" i="12"/>
  <c r="BQ139" i="12"/>
  <c r="BP139" i="12"/>
  <c r="BO139" i="12"/>
  <c r="AW139" i="12"/>
  <c r="BZ139" i="12" s="1"/>
  <c r="AV139" i="12"/>
  <c r="AC139" i="12"/>
  <c r="AB139" i="12"/>
  <c r="AA139" i="12"/>
  <c r="Z139" i="12"/>
  <c r="J139" i="12"/>
  <c r="CP138" i="12"/>
  <c r="CO138" i="12"/>
  <c r="CM138" i="12"/>
  <c r="BZ138" i="12"/>
  <c r="BS138" i="12"/>
  <c r="BQ138" i="12"/>
  <c r="BP138" i="12"/>
  <c r="BO138" i="12"/>
  <c r="AW138" i="12"/>
  <c r="AV138" i="12"/>
  <c r="AC138" i="12"/>
  <c r="AB138" i="12"/>
  <c r="AA138" i="12"/>
  <c r="Z138" i="12"/>
  <c r="J138" i="12"/>
  <c r="CM137" i="12"/>
  <c r="CO137" i="12" s="1"/>
  <c r="CP137" i="12" s="1"/>
  <c r="BS137" i="12"/>
  <c r="BQ137" i="12"/>
  <c r="BP137" i="12"/>
  <c r="BO137" i="12"/>
  <c r="AW137" i="12"/>
  <c r="AV137" i="12"/>
  <c r="AC137" i="12"/>
  <c r="AB137" i="12"/>
  <c r="AA137" i="12"/>
  <c r="Z137" i="12"/>
  <c r="J137" i="12"/>
  <c r="CM136" i="12"/>
  <c r="CO136" i="12" s="1"/>
  <c r="BS136" i="12"/>
  <c r="BQ136" i="12"/>
  <c r="BP136" i="12"/>
  <c r="BO136" i="12"/>
  <c r="AW136" i="12"/>
  <c r="AV136" i="12"/>
  <c r="AC136" i="12"/>
  <c r="AB136" i="12"/>
  <c r="AA136" i="12"/>
  <c r="Z136" i="12"/>
  <c r="J136" i="12"/>
  <c r="CO135" i="12"/>
  <c r="CP135" i="12" s="1"/>
  <c r="CM135" i="12"/>
  <c r="BS135" i="12"/>
  <c r="BQ135" i="12"/>
  <c r="BP135" i="12"/>
  <c r="BO135" i="12"/>
  <c r="AW135" i="12"/>
  <c r="AV135" i="12"/>
  <c r="AC135" i="12"/>
  <c r="AB135" i="12"/>
  <c r="AA135" i="12"/>
  <c r="Z135" i="12"/>
  <c r="J135" i="12"/>
  <c r="CO134" i="12"/>
  <c r="CP134" i="12" s="1"/>
  <c r="CM134" i="12"/>
  <c r="BS134" i="12"/>
  <c r="BQ134" i="12"/>
  <c r="BP134" i="12"/>
  <c r="BO134" i="12"/>
  <c r="AW134" i="12"/>
  <c r="AV134" i="12"/>
  <c r="AC134" i="12"/>
  <c r="AB134" i="12"/>
  <c r="AA134" i="12"/>
  <c r="Z134" i="12"/>
  <c r="J134" i="12"/>
  <c r="CM133" i="12"/>
  <c r="CO133" i="12" s="1"/>
  <c r="CP133" i="12" s="1"/>
  <c r="BZ133" i="12"/>
  <c r="BS133" i="12"/>
  <c r="BQ133" i="12"/>
  <c r="BP133" i="12"/>
  <c r="BO133" i="12"/>
  <c r="AW133" i="12"/>
  <c r="AV133" i="12"/>
  <c r="AC133" i="12"/>
  <c r="AB133" i="12"/>
  <c r="AA133" i="12"/>
  <c r="Z133" i="12"/>
  <c r="J133" i="12"/>
  <c r="CM132" i="12"/>
  <c r="CO132" i="12" s="1"/>
  <c r="BS132" i="12"/>
  <c r="BQ132" i="12"/>
  <c r="BP132" i="12"/>
  <c r="BO132" i="12"/>
  <c r="AW132" i="12"/>
  <c r="BZ132" i="12" s="1"/>
  <c r="AV132" i="12"/>
  <c r="AC132" i="12"/>
  <c r="AB132" i="12"/>
  <c r="AA132" i="12"/>
  <c r="Z132" i="12"/>
  <c r="J132" i="12"/>
  <c r="CM131" i="12"/>
  <c r="CO131" i="12" s="1"/>
  <c r="BS131" i="12"/>
  <c r="BQ131" i="12"/>
  <c r="BP131" i="12"/>
  <c r="BO131" i="12"/>
  <c r="AW131" i="12"/>
  <c r="AV131" i="12"/>
  <c r="AC131" i="12"/>
  <c r="AB131" i="12"/>
  <c r="AA131" i="12"/>
  <c r="Z131" i="12"/>
  <c r="J131" i="12"/>
  <c r="CM130" i="12"/>
  <c r="CO130" i="12" s="1"/>
  <c r="BS130" i="12"/>
  <c r="BQ130" i="12"/>
  <c r="BP130" i="12"/>
  <c r="BO130" i="12"/>
  <c r="AW130" i="12"/>
  <c r="AV130" i="12"/>
  <c r="AC130" i="12"/>
  <c r="AB130" i="12"/>
  <c r="AA130" i="12"/>
  <c r="Z130" i="12"/>
  <c r="J130" i="12"/>
  <c r="CM129" i="12"/>
  <c r="CO129" i="12" s="1"/>
  <c r="CP129" i="12" s="1"/>
  <c r="BS129" i="12"/>
  <c r="BQ129" i="12"/>
  <c r="BP129" i="12"/>
  <c r="BO129" i="12"/>
  <c r="AW129" i="12"/>
  <c r="BZ129" i="12" s="1"/>
  <c r="AV129" i="12"/>
  <c r="AC129" i="12"/>
  <c r="AB129" i="12"/>
  <c r="AA129" i="12"/>
  <c r="Z129" i="12"/>
  <c r="J129" i="12"/>
  <c r="CO128" i="12"/>
  <c r="CP128" i="12" s="1"/>
  <c r="CM128" i="12"/>
  <c r="BS128" i="12"/>
  <c r="BQ128" i="12"/>
  <c r="BP128" i="12"/>
  <c r="BO128" i="12"/>
  <c r="AW128" i="12"/>
  <c r="BZ128" i="12" s="1"/>
  <c r="AV128" i="12"/>
  <c r="AC128" i="12"/>
  <c r="AB128" i="12"/>
  <c r="AA128" i="12"/>
  <c r="Z128" i="12"/>
  <c r="J128" i="12"/>
  <c r="CM127" i="12"/>
  <c r="CO127" i="12" s="1"/>
  <c r="BS127" i="12"/>
  <c r="BQ127" i="12"/>
  <c r="BP127" i="12"/>
  <c r="BO127" i="12"/>
  <c r="AW127" i="12"/>
  <c r="AV127" i="12"/>
  <c r="AC127" i="12"/>
  <c r="AB127" i="12"/>
  <c r="AA127" i="12"/>
  <c r="Z127" i="12"/>
  <c r="J127" i="12"/>
  <c r="CM126" i="12"/>
  <c r="CO126" i="12" s="1"/>
  <c r="BS126" i="12"/>
  <c r="BQ126" i="12"/>
  <c r="BP126" i="12"/>
  <c r="BO126" i="12"/>
  <c r="AW126" i="12"/>
  <c r="AV126" i="12"/>
  <c r="AC126" i="12"/>
  <c r="AB126" i="12"/>
  <c r="AA126" i="12"/>
  <c r="Z126" i="12"/>
  <c r="J126" i="12"/>
  <c r="CM125" i="12"/>
  <c r="CO125" i="12" s="1"/>
  <c r="CP125" i="12" s="1"/>
  <c r="BS125" i="12"/>
  <c r="BQ125" i="12"/>
  <c r="BP125" i="12"/>
  <c r="BO125" i="12"/>
  <c r="AW125" i="12"/>
  <c r="BZ125" i="12" s="1"/>
  <c r="AV125" i="12"/>
  <c r="AC125" i="12"/>
  <c r="AB125" i="12"/>
  <c r="AA125" i="12"/>
  <c r="Z125" i="12"/>
  <c r="J125" i="12"/>
  <c r="CP124" i="12"/>
  <c r="CO124" i="12"/>
  <c r="CM124" i="12"/>
  <c r="BS124" i="12"/>
  <c r="BP124" i="12"/>
  <c r="BO124" i="12"/>
  <c r="AW124" i="12"/>
  <c r="AV124" i="12"/>
  <c r="AC124" i="12"/>
  <c r="AB124" i="12"/>
  <c r="AA124" i="12"/>
  <c r="Z124" i="12"/>
  <c r="J124" i="12"/>
  <c r="CM123" i="12"/>
  <c r="CO123" i="12" s="1"/>
  <c r="CP123" i="12" s="1"/>
  <c r="BS123" i="12"/>
  <c r="BQ123" i="12"/>
  <c r="BP123" i="12"/>
  <c r="BO123" i="12"/>
  <c r="AW123" i="12"/>
  <c r="BZ123" i="12" s="1"/>
  <c r="AV123" i="12"/>
  <c r="AC123" i="12"/>
  <c r="AB123" i="12"/>
  <c r="AA123" i="12"/>
  <c r="Z123" i="12"/>
  <c r="J123" i="12"/>
  <c r="CM122" i="12"/>
  <c r="CO122" i="12" s="1"/>
  <c r="CP122" i="12" s="1"/>
  <c r="BZ122" i="12"/>
  <c r="BS122" i="12"/>
  <c r="BQ122" i="12"/>
  <c r="BP122" i="12"/>
  <c r="BO122" i="12"/>
  <c r="AW122" i="12"/>
  <c r="AV122" i="12"/>
  <c r="AC122" i="12"/>
  <c r="AB122" i="12"/>
  <c r="AA122" i="12"/>
  <c r="Z122" i="12"/>
  <c r="J122" i="12"/>
  <c r="CO121" i="12"/>
  <c r="CM121" i="12"/>
  <c r="BS121" i="12"/>
  <c r="BQ121" i="12"/>
  <c r="BP121" i="12"/>
  <c r="BO121" i="12"/>
  <c r="AW121" i="12"/>
  <c r="AV121" i="12"/>
  <c r="CP121" i="12" s="1"/>
  <c r="AC121" i="12"/>
  <c r="AB121" i="12"/>
  <c r="AA121" i="12"/>
  <c r="Z121" i="12"/>
  <c r="J121" i="12"/>
  <c r="CM120" i="12"/>
  <c r="CO120" i="12" s="1"/>
  <c r="CB120" i="12"/>
  <c r="BS120" i="12"/>
  <c r="BQ120" i="12"/>
  <c r="BP120" i="12"/>
  <c r="BO120" i="12"/>
  <c r="AW120" i="12"/>
  <c r="AV120" i="12"/>
  <c r="AC120" i="12"/>
  <c r="AB120" i="12"/>
  <c r="AA120" i="12"/>
  <c r="Z120" i="12"/>
  <c r="J120" i="12"/>
  <c r="CM119" i="12"/>
  <c r="CO119" i="12" s="1"/>
  <c r="CP119" i="12" s="1"/>
  <c r="CB119" i="12"/>
  <c r="BS119" i="12"/>
  <c r="BQ119" i="12"/>
  <c r="BP119" i="12"/>
  <c r="BO119" i="12"/>
  <c r="AW119" i="12"/>
  <c r="BZ119" i="12" s="1"/>
  <c r="AV119" i="12"/>
  <c r="AC119" i="12"/>
  <c r="AB119" i="12"/>
  <c r="AA119" i="12"/>
  <c r="Z119" i="12"/>
  <c r="J119" i="12"/>
  <c r="CP118" i="12"/>
  <c r="CO118" i="12"/>
  <c r="CM118" i="12"/>
  <c r="BS118" i="12"/>
  <c r="BQ118" i="12"/>
  <c r="BP118" i="12"/>
  <c r="BO118" i="12"/>
  <c r="AW118" i="12"/>
  <c r="BZ118" i="12" s="1"/>
  <c r="AV118" i="12"/>
  <c r="AC118" i="12"/>
  <c r="AB118" i="12"/>
  <c r="AA118" i="12"/>
  <c r="Z118" i="12"/>
  <c r="J118" i="12"/>
  <c r="CO117" i="12"/>
  <c r="CM117" i="12"/>
  <c r="BS117" i="12"/>
  <c r="BQ117" i="12"/>
  <c r="BP117" i="12"/>
  <c r="BO117" i="12"/>
  <c r="AW117" i="12"/>
  <c r="AV117" i="12"/>
  <c r="AC117" i="12"/>
  <c r="AB117" i="12"/>
  <c r="AA117" i="12"/>
  <c r="Z117" i="12"/>
  <c r="J117" i="12"/>
  <c r="CM116" i="12"/>
  <c r="CO116" i="12" s="1"/>
  <c r="BS116" i="12"/>
  <c r="BQ116" i="12"/>
  <c r="BP116" i="12"/>
  <c r="BO116" i="12"/>
  <c r="AW116" i="12"/>
  <c r="AV116" i="12"/>
  <c r="AC116" i="12"/>
  <c r="AB116" i="12"/>
  <c r="AA116" i="12"/>
  <c r="Z116" i="12"/>
  <c r="J116" i="12"/>
  <c r="CO115" i="12"/>
  <c r="CM115" i="12"/>
  <c r="BS115" i="12"/>
  <c r="BQ115" i="12"/>
  <c r="BP115" i="12"/>
  <c r="BO115" i="12"/>
  <c r="AW115" i="12"/>
  <c r="AV115" i="12"/>
  <c r="AC115" i="12"/>
  <c r="AB115" i="12"/>
  <c r="AA115" i="12"/>
  <c r="Z115" i="12"/>
  <c r="J115" i="12"/>
  <c r="CM114" i="12"/>
  <c r="CO114" i="12" s="1"/>
  <c r="CP114" i="12" s="1"/>
  <c r="BQ114" i="12"/>
  <c r="BP114" i="12"/>
  <c r="BO114" i="12"/>
  <c r="AW114" i="12"/>
  <c r="AV114" i="12"/>
  <c r="AC114" i="12"/>
  <c r="AB114" i="12"/>
  <c r="AA114" i="12"/>
  <c r="Z114" i="12"/>
  <c r="J114" i="12"/>
  <c r="C114" i="12"/>
  <c r="CM113" i="12"/>
  <c r="CO113" i="12" s="1"/>
  <c r="CP113" i="12" s="1"/>
  <c r="BS113" i="12"/>
  <c r="BP113" i="12"/>
  <c r="BO113" i="12"/>
  <c r="AW113" i="12"/>
  <c r="BZ113" i="12" s="1"/>
  <c r="AV113" i="12"/>
  <c r="AC113" i="12"/>
  <c r="AB113" i="12"/>
  <c r="AA113" i="12"/>
  <c r="Z113" i="12"/>
  <c r="J113" i="12"/>
  <c r="CM112" i="12"/>
  <c r="CO112" i="12" s="1"/>
  <c r="CP112" i="12" s="1"/>
  <c r="BS112" i="12"/>
  <c r="BQ112" i="12"/>
  <c r="BP112" i="12"/>
  <c r="BO112" i="12"/>
  <c r="AW112" i="12"/>
  <c r="AV112" i="12"/>
  <c r="AC112" i="12"/>
  <c r="AB112" i="12"/>
  <c r="AA112" i="12"/>
  <c r="Z112" i="12"/>
  <c r="J112" i="12"/>
  <c r="CM111" i="12"/>
  <c r="CO111" i="12" s="1"/>
  <c r="CP111" i="12" s="1"/>
  <c r="I111" i="12"/>
  <c r="CM110" i="12"/>
  <c r="CO110" i="12" s="1"/>
  <c r="CP110" i="12" s="1"/>
  <c r="BS110" i="12"/>
  <c r="BQ110" i="12"/>
  <c r="BP110" i="12"/>
  <c r="BO110" i="12"/>
  <c r="AW110" i="12"/>
  <c r="AV110" i="12"/>
  <c r="AC110" i="12"/>
  <c r="AB110" i="12"/>
  <c r="AA110" i="12"/>
  <c r="Z110" i="12"/>
  <c r="J110" i="12"/>
  <c r="CM109" i="12"/>
  <c r="CO109" i="12" s="1"/>
  <c r="CP109" i="12" s="1"/>
  <c r="BS109" i="12"/>
  <c r="BQ109" i="12"/>
  <c r="BP109" i="12"/>
  <c r="BO109" i="12"/>
  <c r="AW109" i="12"/>
  <c r="AV109" i="12"/>
  <c r="BZ109" i="12" s="1"/>
  <c r="AC109" i="12"/>
  <c r="AB109" i="12"/>
  <c r="AA109" i="12"/>
  <c r="Z109" i="12"/>
  <c r="J109" i="12"/>
  <c r="CM108" i="12"/>
  <c r="CO108" i="12" s="1"/>
  <c r="CP108" i="12" s="1"/>
  <c r="I108" i="12"/>
  <c r="CM107" i="12"/>
  <c r="CO107" i="12" s="1"/>
  <c r="BS107" i="12"/>
  <c r="BP107" i="12"/>
  <c r="BO107" i="12"/>
  <c r="AW107" i="12"/>
  <c r="BZ107" i="12" s="1"/>
  <c r="AV107" i="12"/>
  <c r="AC107" i="12"/>
  <c r="AB107" i="12"/>
  <c r="AA107" i="12"/>
  <c r="Z107" i="12"/>
  <c r="J107" i="12"/>
  <c r="CM106" i="12"/>
  <c r="CO106" i="12" s="1"/>
  <c r="CP106" i="12" s="1"/>
  <c r="I106" i="12"/>
  <c r="CO105" i="12"/>
  <c r="CP105" i="12" s="1"/>
  <c r="CM105" i="12"/>
  <c r="I105" i="12"/>
  <c r="CO104" i="12"/>
  <c r="CP104" i="12" s="1"/>
  <c r="CM104" i="12"/>
  <c r="BS104" i="12"/>
  <c r="BQ104" i="12"/>
  <c r="BP104" i="12"/>
  <c r="BO104" i="12"/>
  <c r="AW104" i="12"/>
  <c r="BZ104" i="12" s="1"/>
  <c r="AV104" i="12"/>
  <c r="AC104" i="12"/>
  <c r="AB104" i="12"/>
  <c r="AA104" i="12"/>
  <c r="Z104" i="12"/>
  <c r="J104" i="12"/>
  <c r="CM103" i="12"/>
  <c r="CO103" i="12" s="1"/>
  <c r="CP103" i="12" s="1"/>
  <c r="I103" i="12"/>
  <c r="CM102" i="12"/>
  <c r="CO102" i="12" s="1"/>
  <c r="CP102" i="12" s="1"/>
  <c r="I102" i="12"/>
  <c r="CM101" i="12"/>
  <c r="CO101" i="12" s="1"/>
  <c r="CP101" i="12" s="1"/>
  <c r="BS101" i="12"/>
  <c r="BQ101" i="12"/>
  <c r="BP101" i="12"/>
  <c r="BO101" i="12"/>
  <c r="AW101" i="12"/>
  <c r="BZ101" i="12" s="1"/>
  <c r="AV101" i="12"/>
  <c r="AC101" i="12"/>
  <c r="AB101" i="12"/>
  <c r="AA101" i="12"/>
  <c r="Z101" i="12"/>
  <c r="J101" i="12"/>
  <c r="CO100" i="12"/>
  <c r="CP100" i="12" s="1"/>
  <c r="CM100" i="12"/>
  <c r="BS100" i="12"/>
  <c r="BQ100" i="12"/>
  <c r="BP100" i="12"/>
  <c r="BO100" i="12"/>
  <c r="AW100" i="12"/>
  <c r="AV100" i="12"/>
  <c r="AC100" i="12"/>
  <c r="AB100" i="12"/>
  <c r="AA100" i="12"/>
  <c r="Z100" i="12"/>
  <c r="J100" i="12"/>
  <c r="CM99" i="12"/>
  <c r="CO99" i="12" s="1"/>
  <c r="CP99" i="12" s="1"/>
  <c r="BZ99" i="12"/>
  <c r="BS99" i="12"/>
  <c r="BQ99" i="12"/>
  <c r="BP99" i="12"/>
  <c r="BO99" i="12"/>
  <c r="AW99" i="12"/>
  <c r="AV99" i="12"/>
  <c r="AC99" i="12"/>
  <c r="AB99" i="12"/>
  <c r="AA99" i="12"/>
  <c r="Z99" i="12"/>
  <c r="J99" i="12"/>
  <c r="CO98" i="12"/>
  <c r="CM98" i="12"/>
  <c r="BS98" i="12"/>
  <c r="BP98" i="12"/>
  <c r="BO98" i="12"/>
  <c r="AW98" i="12"/>
  <c r="AV98" i="12"/>
  <c r="CP98" i="12" s="1"/>
  <c r="AC98" i="12"/>
  <c r="AB98" i="12"/>
  <c r="AA98" i="12"/>
  <c r="Z98" i="12"/>
  <c r="J98" i="12"/>
  <c r="CM97" i="12"/>
  <c r="CO97" i="12" s="1"/>
  <c r="CP97" i="12" s="1"/>
  <c r="BZ97" i="12"/>
  <c r="BS97" i="12"/>
  <c r="BQ97" i="12"/>
  <c r="BP97" i="12"/>
  <c r="BO97" i="12"/>
  <c r="AW97" i="12"/>
  <c r="AV97" i="12"/>
  <c r="AC97" i="12"/>
  <c r="AB97" i="12"/>
  <c r="AA97" i="12"/>
  <c r="Z97" i="12"/>
  <c r="J97" i="12"/>
  <c r="CM96" i="12"/>
  <c r="CO96" i="12" s="1"/>
  <c r="CP96" i="12" s="1"/>
  <c r="BS96" i="12"/>
  <c r="BQ96" i="12"/>
  <c r="BP96" i="12"/>
  <c r="BO96" i="12"/>
  <c r="AW96" i="12"/>
  <c r="AV96" i="12"/>
  <c r="AC96" i="12"/>
  <c r="AB96" i="12"/>
  <c r="AA96" i="12"/>
  <c r="Z96" i="12"/>
  <c r="J96" i="12"/>
  <c r="CM95" i="12"/>
  <c r="CO95" i="12" s="1"/>
  <c r="CP95" i="12" s="1"/>
  <c r="BS95" i="12"/>
  <c r="BQ95" i="12"/>
  <c r="BP95" i="12"/>
  <c r="BO95" i="12"/>
  <c r="AW95" i="12"/>
  <c r="AV95" i="12"/>
  <c r="AC95" i="12"/>
  <c r="AB95" i="12"/>
  <c r="AA95" i="12"/>
  <c r="Z95" i="12"/>
  <c r="J95" i="12"/>
  <c r="CO94" i="12"/>
  <c r="CP94" i="12" s="1"/>
  <c r="CM94" i="12"/>
  <c r="BS94" i="12"/>
  <c r="BQ94" i="12"/>
  <c r="BP94" i="12"/>
  <c r="BO94" i="12"/>
  <c r="AW94" i="12"/>
  <c r="AV94" i="12"/>
  <c r="AC94" i="12"/>
  <c r="AB94" i="12"/>
  <c r="AA94" i="12"/>
  <c r="Z94" i="12"/>
  <c r="J94" i="12"/>
  <c r="CM93" i="12"/>
  <c r="CO93" i="12" s="1"/>
  <c r="CP93" i="12" s="1"/>
  <c r="I93" i="12"/>
  <c r="CM92" i="12"/>
  <c r="CO92" i="12" s="1"/>
  <c r="BS92" i="12"/>
  <c r="BQ92" i="12"/>
  <c r="BP92" i="12"/>
  <c r="BO92" i="12"/>
  <c r="AW92" i="12"/>
  <c r="AV92" i="12"/>
  <c r="BZ92" i="12" s="1"/>
  <c r="AC92" i="12"/>
  <c r="AB92" i="12"/>
  <c r="AA92" i="12"/>
  <c r="Z92" i="12"/>
  <c r="J92" i="12"/>
  <c r="CM91" i="12"/>
  <c r="CO91" i="12" s="1"/>
  <c r="BS91" i="12"/>
  <c r="BQ91" i="12"/>
  <c r="BP91" i="12"/>
  <c r="BO91" i="12"/>
  <c r="AW91" i="12"/>
  <c r="AV91" i="12"/>
  <c r="AC91" i="12"/>
  <c r="AB91" i="12"/>
  <c r="AA91" i="12"/>
  <c r="Z91" i="12"/>
  <c r="J91" i="12"/>
  <c r="CM90" i="12"/>
  <c r="CO90" i="12" s="1"/>
  <c r="CP90" i="12" s="1"/>
  <c r="BS90" i="12"/>
  <c r="BQ90" i="12"/>
  <c r="BP90" i="12"/>
  <c r="BO90" i="12"/>
  <c r="AW90" i="12"/>
  <c r="AV90" i="12"/>
  <c r="AC90" i="12"/>
  <c r="AB90" i="12"/>
  <c r="AA90" i="12"/>
  <c r="Z90" i="12"/>
  <c r="J90" i="12"/>
  <c r="CM89" i="12"/>
  <c r="CO89" i="12" s="1"/>
  <c r="CP89" i="12" s="1"/>
  <c r="BS89" i="12"/>
  <c r="BQ89" i="12"/>
  <c r="BP89" i="12"/>
  <c r="BO89" i="12"/>
  <c r="AW89" i="12"/>
  <c r="BZ89" i="12" s="1"/>
  <c r="AV89" i="12"/>
  <c r="AC89" i="12"/>
  <c r="AB89" i="12"/>
  <c r="AA89" i="12"/>
  <c r="Z89" i="12"/>
  <c r="J89" i="12"/>
  <c r="CP88" i="12"/>
  <c r="CO88" i="12"/>
  <c r="CM88" i="12"/>
  <c r="I88" i="12"/>
  <c r="CM87" i="12"/>
  <c r="CO87" i="12" s="1"/>
  <c r="CP87" i="12" s="1"/>
  <c r="I87" i="12"/>
  <c r="CM86" i="12"/>
  <c r="CO86" i="12" s="1"/>
  <c r="CP86" i="12" s="1"/>
  <c r="BS86" i="12"/>
  <c r="BP86" i="12"/>
  <c r="BO86" i="12"/>
  <c r="AW86" i="12"/>
  <c r="AV86" i="12"/>
  <c r="AC86" i="12"/>
  <c r="AB86" i="12"/>
  <c r="AA86" i="12"/>
  <c r="Z86" i="12"/>
  <c r="J86" i="12"/>
  <c r="CM85" i="12"/>
  <c r="CO85" i="12" s="1"/>
  <c r="BS85" i="12"/>
  <c r="BP85" i="12"/>
  <c r="BO85" i="12"/>
  <c r="AW85" i="12"/>
  <c r="AV85" i="12"/>
  <c r="AC85" i="12"/>
  <c r="AB85" i="12"/>
  <c r="AA85" i="12"/>
  <c r="Z85" i="12"/>
  <c r="J85" i="12"/>
  <c r="CM84" i="12"/>
  <c r="CO84" i="12" s="1"/>
  <c r="BS84" i="12"/>
  <c r="BQ84" i="12"/>
  <c r="BP84" i="12"/>
  <c r="BO84" i="12"/>
  <c r="AW84" i="12"/>
  <c r="BZ84" i="12" s="1"/>
  <c r="AV84" i="12"/>
  <c r="AC84" i="12"/>
  <c r="AB84" i="12"/>
  <c r="AA84" i="12"/>
  <c r="Z84" i="12"/>
  <c r="J84" i="12"/>
  <c r="CO83" i="12"/>
  <c r="CM83" i="12"/>
  <c r="BS83" i="12"/>
  <c r="BP83" i="12"/>
  <c r="BO83" i="12"/>
  <c r="AW83" i="12"/>
  <c r="AV83" i="12"/>
  <c r="AC83" i="12"/>
  <c r="AB83" i="12"/>
  <c r="AA83" i="12"/>
  <c r="Z83" i="12"/>
  <c r="J83" i="12"/>
  <c r="CO82" i="12"/>
  <c r="CP82" i="12" s="1"/>
  <c r="CM82" i="12"/>
  <c r="BS82" i="12"/>
  <c r="BQ82" i="12"/>
  <c r="BP82" i="12"/>
  <c r="BO82" i="12"/>
  <c r="AW82" i="12"/>
  <c r="AV82" i="12"/>
  <c r="AC82" i="12"/>
  <c r="AB82" i="12"/>
  <c r="AA82" i="12"/>
  <c r="Z82" i="12"/>
  <c r="J82" i="12"/>
  <c r="CM81" i="12"/>
  <c r="CO81" i="12" s="1"/>
  <c r="CP81" i="12" s="1"/>
  <c r="BS81" i="12"/>
  <c r="BP81" i="12"/>
  <c r="BO81" i="12"/>
  <c r="AW81" i="12"/>
  <c r="BZ81" i="12" s="1"/>
  <c r="AV81" i="12"/>
  <c r="AC81" i="12"/>
  <c r="AB81" i="12"/>
  <c r="AA81" i="12"/>
  <c r="Z81" i="12"/>
  <c r="J81" i="12"/>
  <c r="CO80" i="12"/>
  <c r="CP80" i="12" s="1"/>
  <c r="CM80" i="12"/>
  <c r="BS80" i="12"/>
  <c r="BP80" i="12"/>
  <c r="BO80" i="12"/>
  <c r="AW80" i="12"/>
  <c r="BZ80" i="12" s="1"/>
  <c r="AV80" i="12"/>
  <c r="AC80" i="12"/>
  <c r="AB80" i="12"/>
  <c r="AA80" i="12"/>
  <c r="Z80" i="12"/>
  <c r="J80" i="12"/>
  <c r="CO79" i="12"/>
  <c r="CP79" i="12" s="1"/>
  <c r="CM79" i="12"/>
  <c r="BS79" i="12"/>
  <c r="BP79" i="12"/>
  <c r="BO79" i="12"/>
  <c r="AW79" i="12"/>
  <c r="BZ79" i="12" s="1"/>
  <c r="AV79" i="12"/>
  <c r="AC79" i="12"/>
  <c r="AB79" i="12"/>
  <c r="AA79" i="12"/>
  <c r="Z79" i="12"/>
  <c r="J79" i="12"/>
  <c r="CO78" i="12"/>
  <c r="CM78" i="12"/>
  <c r="BS78" i="12"/>
  <c r="BP78" i="12"/>
  <c r="BO78" i="12"/>
  <c r="AW78" i="12"/>
  <c r="AV78" i="12"/>
  <c r="CP78" i="12" s="1"/>
  <c r="AC78" i="12"/>
  <c r="AB78" i="12"/>
  <c r="AA78" i="12"/>
  <c r="Z78" i="12"/>
  <c r="J78" i="12"/>
  <c r="CM77" i="12"/>
  <c r="CO77" i="12" s="1"/>
  <c r="CP77" i="12" s="1"/>
  <c r="BS77" i="12"/>
  <c r="BP77" i="12"/>
  <c r="BO77" i="12"/>
  <c r="AW77" i="12"/>
  <c r="AV77" i="12"/>
  <c r="AC77" i="12"/>
  <c r="AB77" i="12"/>
  <c r="AA77" i="12"/>
  <c r="Z77" i="12"/>
  <c r="J77" i="12"/>
  <c r="CM76" i="12"/>
  <c r="CO76" i="12" s="1"/>
  <c r="CP76" i="12" s="1"/>
  <c r="BS76" i="12"/>
  <c r="BQ76" i="12"/>
  <c r="BP76" i="12"/>
  <c r="BO76" i="12"/>
  <c r="AW76" i="12"/>
  <c r="AV76" i="12"/>
  <c r="BZ76" i="12" s="1"/>
  <c r="AC76" i="12"/>
  <c r="AB76" i="12"/>
  <c r="AA76" i="12"/>
  <c r="Z76" i="12"/>
  <c r="J76" i="12"/>
  <c r="CM75" i="12"/>
  <c r="CO75" i="12" s="1"/>
  <c r="CB75" i="12"/>
  <c r="BS75" i="12"/>
  <c r="BP75" i="12"/>
  <c r="BO75" i="12"/>
  <c r="AW75" i="12"/>
  <c r="AV75" i="12"/>
  <c r="AC75" i="12"/>
  <c r="AB75" i="12"/>
  <c r="AA75" i="12"/>
  <c r="Z75" i="12"/>
  <c r="J75" i="12"/>
  <c r="CM74" i="12"/>
  <c r="CO74" i="12" s="1"/>
  <c r="CP74" i="12" s="1"/>
  <c r="BS74" i="12"/>
  <c r="BP74" i="12"/>
  <c r="BO74" i="12"/>
  <c r="AW74" i="12"/>
  <c r="BZ74" i="12" s="1"/>
  <c r="AV74" i="12"/>
  <c r="AC74" i="12"/>
  <c r="AB74" i="12"/>
  <c r="AA74" i="12"/>
  <c r="Z74" i="12"/>
  <c r="J74" i="12"/>
  <c r="CM73" i="12"/>
  <c r="CO73" i="12" s="1"/>
  <c r="CP73" i="12" s="1"/>
  <c r="BS73" i="12"/>
  <c r="BP73" i="12"/>
  <c r="BO73" i="12"/>
  <c r="AW73" i="12"/>
  <c r="BZ73" i="12" s="1"/>
  <c r="AV73" i="12"/>
  <c r="AC73" i="12"/>
  <c r="AB73" i="12"/>
  <c r="AA73" i="12"/>
  <c r="Z73" i="12"/>
  <c r="J73" i="12"/>
  <c r="CM72" i="12"/>
  <c r="CO72" i="12" s="1"/>
  <c r="BS72" i="12"/>
  <c r="BP72" i="12"/>
  <c r="BO72" i="12"/>
  <c r="AW72" i="12"/>
  <c r="BZ72" i="12" s="1"/>
  <c r="AV72" i="12"/>
  <c r="AC72" i="12"/>
  <c r="AB72" i="12"/>
  <c r="AA72" i="12"/>
  <c r="Z72" i="12"/>
  <c r="J72" i="12"/>
  <c r="CM71" i="12"/>
  <c r="CO71" i="12" s="1"/>
  <c r="CP71" i="12" s="1"/>
  <c r="BS71" i="12"/>
  <c r="BP71" i="12"/>
  <c r="BO71" i="12"/>
  <c r="AW71" i="12"/>
  <c r="AV71" i="12"/>
  <c r="AC71" i="12"/>
  <c r="AB71" i="12"/>
  <c r="AA71" i="12"/>
  <c r="Z71" i="12"/>
  <c r="J71" i="12"/>
  <c r="CM70" i="12"/>
  <c r="CO70" i="12" s="1"/>
  <c r="BS70" i="12"/>
  <c r="BP70" i="12"/>
  <c r="BO70" i="12"/>
  <c r="AW70" i="12"/>
  <c r="AV70" i="12"/>
  <c r="AC70" i="12"/>
  <c r="AB70" i="12"/>
  <c r="AA70" i="12"/>
  <c r="Z70" i="12"/>
  <c r="J70" i="12"/>
  <c r="CM69" i="12"/>
  <c r="CO69" i="12" s="1"/>
  <c r="CP69" i="12" s="1"/>
  <c r="BS69" i="12"/>
  <c r="BP69" i="12"/>
  <c r="BO69" i="12"/>
  <c r="AW69" i="12"/>
  <c r="BZ69" i="12" s="1"/>
  <c r="AV69" i="12"/>
  <c r="AC69" i="12"/>
  <c r="AB69" i="12"/>
  <c r="AA69" i="12"/>
  <c r="Z69" i="12"/>
  <c r="J69" i="12"/>
  <c r="CM68" i="12"/>
  <c r="CO68" i="12" s="1"/>
  <c r="BS68" i="12"/>
  <c r="BP68" i="12"/>
  <c r="BO68" i="12"/>
  <c r="AW68" i="12"/>
  <c r="AV68" i="12"/>
  <c r="AC68" i="12"/>
  <c r="AB68" i="12"/>
  <c r="AA68" i="12"/>
  <c r="Z68" i="12"/>
  <c r="J68" i="12"/>
  <c r="CM67" i="12"/>
  <c r="CO67" i="12" s="1"/>
  <c r="BS67" i="12"/>
  <c r="BP67" i="12"/>
  <c r="BO67" i="12"/>
  <c r="AW67" i="12"/>
  <c r="AV67" i="12"/>
  <c r="AC67" i="12"/>
  <c r="AB67" i="12"/>
  <c r="AA67" i="12"/>
  <c r="Z67" i="12"/>
  <c r="J67" i="12"/>
  <c r="CM66" i="12"/>
  <c r="CO66" i="12" s="1"/>
  <c r="CP66" i="12" s="1"/>
  <c r="BS66" i="12"/>
  <c r="BP66" i="12"/>
  <c r="BO66" i="12"/>
  <c r="AW66" i="12"/>
  <c r="BZ66" i="12" s="1"/>
  <c r="AV66" i="12"/>
  <c r="AC66" i="12"/>
  <c r="AB66" i="12"/>
  <c r="AA66" i="12"/>
  <c r="Z66" i="12"/>
  <c r="J66" i="12"/>
  <c r="CM65" i="12"/>
  <c r="CO65" i="12" s="1"/>
  <c r="CP65" i="12" s="1"/>
  <c r="BS65" i="12"/>
  <c r="BP65" i="12"/>
  <c r="BO65" i="12"/>
  <c r="AW65" i="12"/>
  <c r="BZ65" i="12" s="1"/>
  <c r="AV65" i="12"/>
  <c r="AC65" i="12"/>
  <c r="AB65" i="12"/>
  <c r="AA65" i="12"/>
  <c r="Z65" i="12"/>
  <c r="J65" i="12"/>
  <c r="CM64" i="12"/>
  <c r="CO64" i="12" s="1"/>
  <c r="BS64" i="12"/>
  <c r="BP64" i="12"/>
  <c r="BO64" i="12"/>
  <c r="AW64" i="12"/>
  <c r="BZ64" i="12" s="1"/>
  <c r="AV64" i="12"/>
  <c r="AC64" i="12"/>
  <c r="AB64" i="12"/>
  <c r="AA64" i="12"/>
  <c r="Z64" i="12"/>
  <c r="J64" i="12"/>
  <c r="CM63" i="12"/>
  <c r="CO63" i="12" s="1"/>
  <c r="CP63" i="12" s="1"/>
  <c r="BS63" i="12"/>
  <c r="BQ63" i="12"/>
  <c r="BP63" i="12"/>
  <c r="BO63" i="12"/>
  <c r="AW63" i="12"/>
  <c r="BZ63" i="12" s="1"/>
  <c r="AV63" i="12"/>
  <c r="AC63" i="12"/>
  <c r="AB63" i="12"/>
  <c r="AA63" i="12"/>
  <c r="Z63" i="12"/>
  <c r="J63" i="12"/>
  <c r="CM62" i="12"/>
  <c r="CO62" i="12" s="1"/>
  <c r="BS62" i="12"/>
  <c r="BP62" i="12"/>
  <c r="BO62" i="12"/>
  <c r="AW62" i="12"/>
  <c r="BZ62" i="12" s="1"/>
  <c r="AV62" i="12"/>
  <c r="AC62" i="12"/>
  <c r="AB62" i="12"/>
  <c r="AA62" i="12"/>
  <c r="Z62" i="12"/>
  <c r="J62" i="12"/>
  <c r="CM61" i="12"/>
  <c r="CO61" i="12" s="1"/>
  <c r="CP61" i="12" s="1"/>
  <c r="BS61" i="12"/>
  <c r="BQ61" i="12"/>
  <c r="BP61" i="12"/>
  <c r="BO61" i="12"/>
  <c r="AW61" i="12"/>
  <c r="BZ61" i="12" s="1"/>
  <c r="AV61" i="12"/>
  <c r="AC61" i="12"/>
  <c r="AB61" i="12"/>
  <c r="AA61" i="12"/>
  <c r="Z61" i="12"/>
  <c r="J61" i="12"/>
  <c r="CM60" i="12"/>
  <c r="CO60" i="12" s="1"/>
  <c r="BS60" i="12"/>
  <c r="BQ60" i="12"/>
  <c r="BP60" i="12"/>
  <c r="BO60" i="12"/>
  <c r="AW60" i="12"/>
  <c r="BZ60" i="12" s="1"/>
  <c r="AV60" i="12"/>
  <c r="AC60" i="12"/>
  <c r="AB60" i="12"/>
  <c r="AA60" i="12"/>
  <c r="Z60" i="12"/>
  <c r="J60" i="12"/>
  <c r="CO59" i="12"/>
  <c r="CP59" i="12" s="1"/>
  <c r="CM59" i="12"/>
  <c r="BS59" i="12"/>
  <c r="BQ59" i="12"/>
  <c r="BP59" i="12"/>
  <c r="BO59" i="12"/>
  <c r="AW59" i="12"/>
  <c r="AV59" i="12"/>
  <c r="AC59" i="12"/>
  <c r="AB59" i="12"/>
  <c r="AA59" i="12"/>
  <c r="Z59" i="12"/>
  <c r="J59" i="12"/>
  <c r="CM58" i="12"/>
  <c r="CO58" i="12" s="1"/>
  <c r="CP58" i="12" s="1"/>
  <c r="BS58" i="12"/>
  <c r="BQ58" i="12"/>
  <c r="BP58" i="12"/>
  <c r="BO58" i="12"/>
  <c r="AW58" i="12"/>
  <c r="BZ58" i="12" s="1"/>
  <c r="AV58" i="12"/>
  <c r="AC58" i="12"/>
  <c r="AB58" i="12"/>
  <c r="AA58" i="12"/>
  <c r="Z58" i="12"/>
  <c r="J58" i="12"/>
  <c r="CM57" i="12"/>
  <c r="CO57" i="12" s="1"/>
  <c r="CP57" i="12" s="1"/>
  <c r="BZ57" i="12"/>
  <c r="BS57" i="12"/>
  <c r="BQ57" i="12"/>
  <c r="BP57" i="12"/>
  <c r="BO57" i="12"/>
  <c r="AW57" i="12"/>
  <c r="AV57" i="12"/>
  <c r="AC57" i="12"/>
  <c r="AB57" i="12"/>
  <c r="AA57" i="12"/>
  <c r="Z57" i="12"/>
  <c r="J57" i="12"/>
  <c r="CM56" i="12"/>
  <c r="CO56" i="12" s="1"/>
  <c r="BS56" i="12"/>
  <c r="BQ56" i="12"/>
  <c r="BP56" i="12"/>
  <c r="BO56" i="12"/>
  <c r="AW56" i="12"/>
  <c r="AV56" i="12"/>
  <c r="AC56" i="12"/>
  <c r="AB56" i="12"/>
  <c r="AA56" i="12"/>
  <c r="Z56" i="12"/>
  <c r="J56" i="12"/>
  <c r="CO55" i="12"/>
  <c r="CP55" i="12" s="1"/>
  <c r="CM55" i="12"/>
  <c r="BS55" i="12"/>
  <c r="BQ55" i="12"/>
  <c r="BP55" i="12"/>
  <c r="BO55" i="12"/>
  <c r="AW55" i="12"/>
  <c r="AV55" i="12"/>
  <c r="AC55" i="12"/>
  <c r="AB55" i="12"/>
  <c r="AA55" i="12"/>
  <c r="Z55" i="12"/>
  <c r="J55" i="12"/>
  <c r="CM54" i="12"/>
  <c r="CO54" i="12" s="1"/>
  <c r="CP54" i="12" s="1"/>
  <c r="BZ54" i="12"/>
  <c r="BS54" i="12"/>
  <c r="BQ54" i="12"/>
  <c r="BP54" i="12"/>
  <c r="BO54" i="12"/>
  <c r="AW54" i="12"/>
  <c r="AV54" i="12"/>
  <c r="AC54" i="12"/>
  <c r="AB54" i="12"/>
  <c r="AA54" i="12"/>
  <c r="Z54" i="12"/>
  <c r="J54" i="12"/>
  <c r="CM53" i="12"/>
  <c r="CO53" i="12" s="1"/>
  <c r="CP53" i="12" s="1"/>
  <c r="BS53" i="12"/>
  <c r="BP53" i="12"/>
  <c r="BO53" i="12"/>
  <c r="AW53" i="12"/>
  <c r="BZ53" i="12" s="1"/>
  <c r="AV53" i="12"/>
  <c r="AC53" i="12"/>
  <c r="AB53" i="12"/>
  <c r="AA53" i="12"/>
  <c r="Z53" i="12"/>
  <c r="J53" i="12"/>
  <c r="CM52" i="12"/>
  <c r="CO52" i="12" s="1"/>
  <c r="CP52" i="12" s="1"/>
  <c r="BZ52" i="12"/>
  <c r="BS52" i="12"/>
  <c r="BQ52" i="12"/>
  <c r="BP52" i="12"/>
  <c r="BO52" i="12"/>
  <c r="AW52" i="12"/>
  <c r="AV52" i="12"/>
  <c r="AC52" i="12"/>
  <c r="AB52" i="12"/>
  <c r="AA52" i="12"/>
  <c r="Z52" i="12"/>
  <c r="J52" i="12"/>
  <c r="CM51" i="12"/>
  <c r="CO51" i="12" s="1"/>
  <c r="BS51" i="12"/>
  <c r="BQ51" i="12"/>
  <c r="BP51" i="12"/>
  <c r="BO51" i="12"/>
  <c r="AW51" i="12"/>
  <c r="BZ51" i="12" s="1"/>
  <c r="AV51" i="12"/>
  <c r="AC51" i="12"/>
  <c r="AB51" i="12"/>
  <c r="AA51" i="12"/>
  <c r="Z51" i="12"/>
  <c r="J51" i="12"/>
  <c r="CM50" i="12"/>
  <c r="CO50" i="12" s="1"/>
  <c r="BS50" i="12"/>
  <c r="BQ50" i="12"/>
  <c r="BP50" i="12"/>
  <c r="BO50" i="12"/>
  <c r="AW50" i="12"/>
  <c r="AV50" i="12"/>
  <c r="BZ50" i="12" s="1"/>
  <c r="AC50" i="12"/>
  <c r="AB50" i="12"/>
  <c r="AA50" i="12"/>
  <c r="Z50" i="12"/>
  <c r="J50" i="12"/>
  <c r="CM49" i="12"/>
  <c r="CO49" i="12" s="1"/>
  <c r="BS49" i="12"/>
  <c r="BQ49" i="12"/>
  <c r="BP49" i="12"/>
  <c r="BO49" i="12"/>
  <c r="AW49" i="12"/>
  <c r="AV49" i="12"/>
  <c r="BZ49" i="12" s="1"/>
  <c r="AC49" i="12"/>
  <c r="AB49" i="12"/>
  <c r="AA49" i="12"/>
  <c r="Z49" i="12"/>
  <c r="J49" i="12"/>
  <c r="CM48" i="12"/>
  <c r="CO48" i="12" s="1"/>
  <c r="BS48" i="12"/>
  <c r="BQ48" i="12"/>
  <c r="BP48" i="12"/>
  <c r="BO48" i="12"/>
  <c r="AW48" i="12"/>
  <c r="AV48" i="12"/>
  <c r="BZ48" i="12" s="1"/>
  <c r="AC48" i="12"/>
  <c r="AB48" i="12"/>
  <c r="AA48" i="12"/>
  <c r="Z48" i="12"/>
  <c r="J48" i="12"/>
  <c r="CM47" i="12"/>
  <c r="CO47" i="12" s="1"/>
  <c r="BS47" i="12"/>
  <c r="BQ47" i="12"/>
  <c r="BP47" i="12"/>
  <c r="BO47" i="12"/>
  <c r="AW47" i="12"/>
  <c r="AV47" i="12"/>
  <c r="BZ47" i="12" s="1"/>
  <c r="AC47" i="12"/>
  <c r="AB47" i="12"/>
  <c r="AA47" i="12"/>
  <c r="Z47" i="12"/>
  <c r="J47" i="12"/>
  <c r="CM46" i="12"/>
  <c r="CO46" i="12" s="1"/>
  <c r="BS46" i="12"/>
  <c r="BQ46" i="12"/>
  <c r="BP46" i="12"/>
  <c r="BO46" i="12"/>
  <c r="AW46" i="12"/>
  <c r="AV46" i="12"/>
  <c r="BZ46" i="12" s="1"/>
  <c r="AC46" i="12"/>
  <c r="AB46" i="12"/>
  <c r="AA46" i="12"/>
  <c r="Z46" i="12"/>
  <c r="J46" i="12"/>
  <c r="CM45" i="12"/>
  <c r="CO45" i="12" s="1"/>
  <c r="BS45" i="12"/>
  <c r="BQ45" i="12"/>
  <c r="BP45" i="12"/>
  <c r="BO45" i="12"/>
  <c r="AW45" i="12"/>
  <c r="AV45" i="12"/>
  <c r="BZ45" i="12" s="1"/>
  <c r="AC45" i="12"/>
  <c r="AB45" i="12"/>
  <c r="AA45" i="12"/>
  <c r="Z45" i="12"/>
  <c r="J45" i="12"/>
  <c r="CM44" i="12"/>
  <c r="CO44" i="12" s="1"/>
  <c r="BS44" i="12"/>
  <c r="BQ44" i="12"/>
  <c r="BP44" i="12"/>
  <c r="BO44" i="12"/>
  <c r="AW44" i="12"/>
  <c r="AV44" i="12"/>
  <c r="AC44" i="12"/>
  <c r="AB44" i="12"/>
  <c r="AA44" i="12"/>
  <c r="Z44" i="12"/>
  <c r="J44" i="12"/>
  <c r="CO43" i="12"/>
  <c r="CM43" i="12"/>
  <c r="BS43" i="12"/>
  <c r="BQ43" i="12"/>
  <c r="BP43" i="12"/>
  <c r="BO43" i="12"/>
  <c r="AW43" i="12"/>
  <c r="BZ43" i="12" s="1"/>
  <c r="AV43" i="12"/>
  <c r="AC43" i="12"/>
  <c r="AB43" i="12"/>
  <c r="AA43" i="12"/>
  <c r="Z43" i="12"/>
  <c r="J43" i="12"/>
  <c r="CO42" i="12"/>
  <c r="CP42" i="12" s="1"/>
  <c r="CM42" i="12"/>
  <c r="BS42" i="12"/>
  <c r="BQ42" i="12"/>
  <c r="BP42" i="12"/>
  <c r="BO42" i="12"/>
  <c r="AW42" i="12"/>
  <c r="AV42" i="12"/>
  <c r="AC42" i="12"/>
  <c r="AB42" i="12"/>
  <c r="AA42" i="12"/>
  <c r="Z42" i="12"/>
  <c r="J42" i="12"/>
  <c r="CM41" i="12"/>
  <c r="CO41" i="12" s="1"/>
  <c r="CP41" i="12" s="1"/>
  <c r="BS41" i="12"/>
  <c r="BQ41" i="12"/>
  <c r="BP41" i="12"/>
  <c r="BO41" i="12"/>
  <c r="AW41" i="12"/>
  <c r="BZ41" i="12" s="1"/>
  <c r="AV41" i="12"/>
  <c r="AC41" i="12"/>
  <c r="AB41" i="12"/>
  <c r="AA41" i="12"/>
  <c r="Z41" i="12"/>
  <c r="J41" i="12"/>
  <c r="CM40" i="12"/>
  <c r="CO40" i="12" s="1"/>
  <c r="CP40" i="12" s="1"/>
  <c r="BZ40" i="12"/>
  <c r="BS40" i="12"/>
  <c r="BQ40" i="12"/>
  <c r="BP40" i="12"/>
  <c r="BO40" i="12"/>
  <c r="AW40" i="12"/>
  <c r="AV40" i="12"/>
  <c r="AC40" i="12"/>
  <c r="AB40" i="12"/>
  <c r="AA40" i="12"/>
  <c r="Z40" i="12"/>
  <c r="J40" i="12"/>
  <c r="CM39" i="12"/>
  <c r="CO39" i="12" s="1"/>
  <c r="BS39" i="12"/>
  <c r="BQ39" i="12"/>
  <c r="BP39" i="12"/>
  <c r="BO39" i="12"/>
  <c r="AW39" i="12"/>
  <c r="BZ39" i="12" s="1"/>
  <c r="AV39" i="12"/>
  <c r="AC39" i="12"/>
  <c r="AB39" i="12"/>
  <c r="AA39" i="12"/>
  <c r="Z39" i="12"/>
  <c r="J39" i="12"/>
  <c r="CM38" i="12"/>
  <c r="CO38" i="12" s="1"/>
  <c r="BS38" i="12"/>
  <c r="BQ38" i="12"/>
  <c r="BP38" i="12"/>
  <c r="BO38" i="12"/>
  <c r="AW38" i="12"/>
  <c r="AV38" i="12"/>
  <c r="BZ38" i="12" s="1"/>
  <c r="AC38" i="12"/>
  <c r="AC9" i="12" s="1"/>
  <c r="AB38" i="12"/>
  <c r="AA38" i="12"/>
  <c r="Z38" i="12"/>
  <c r="J38" i="12"/>
  <c r="CM37" i="12"/>
  <c r="CO37" i="12" s="1"/>
  <c r="BS37" i="12"/>
  <c r="BQ37" i="12"/>
  <c r="BP37" i="12"/>
  <c r="BO37" i="12"/>
  <c r="AW37" i="12"/>
  <c r="AV37" i="12"/>
  <c r="AC37" i="12"/>
  <c r="AB37" i="12"/>
  <c r="AA37" i="12"/>
  <c r="Z37" i="12"/>
  <c r="J37" i="12"/>
  <c r="CM36" i="12"/>
  <c r="CO36" i="12" s="1"/>
  <c r="BS36" i="12"/>
  <c r="BQ36" i="12"/>
  <c r="BP36" i="12"/>
  <c r="BO36" i="12"/>
  <c r="AW36" i="12"/>
  <c r="AV36" i="12"/>
  <c r="AC36" i="12"/>
  <c r="AB36" i="12"/>
  <c r="AA36" i="12"/>
  <c r="Z36" i="12"/>
  <c r="J36" i="12"/>
  <c r="CM35" i="12"/>
  <c r="CO35" i="12" s="1"/>
  <c r="CP35" i="12" s="1"/>
  <c r="BS35" i="12"/>
  <c r="BQ35" i="12"/>
  <c r="BP35" i="12"/>
  <c r="BO35" i="12"/>
  <c r="AW35" i="12"/>
  <c r="BZ35" i="12" s="1"/>
  <c r="AV35" i="12"/>
  <c r="AC35" i="12"/>
  <c r="AB35" i="12"/>
  <c r="AA35" i="12"/>
  <c r="Z35" i="12"/>
  <c r="J35" i="12"/>
  <c r="CP34" i="12"/>
  <c r="CO34" i="12"/>
  <c r="CM34" i="12"/>
  <c r="BQ34" i="12"/>
  <c r="BP34" i="12"/>
  <c r="BO34" i="12"/>
  <c r="AW34" i="12"/>
  <c r="AV34" i="12"/>
  <c r="AC34" i="12"/>
  <c r="AB34" i="12"/>
  <c r="AA34" i="12"/>
  <c r="Z34" i="12"/>
  <c r="J34" i="12"/>
  <c r="C34" i="12"/>
  <c r="CM33" i="12"/>
  <c r="CO33" i="12" s="1"/>
  <c r="BS33" i="12"/>
  <c r="BQ33" i="12"/>
  <c r="BP33" i="12"/>
  <c r="BO33" i="12"/>
  <c r="AW33" i="12"/>
  <c r="AV33" i="12"/>
  <c r="AC33" i="12"/>
  <c r="AB33" i="12"/>
  <c r="AA33" i="12"/>
  <c r="Z33" i="12"/>
  <c r="J33" i="12"/>
  <c r="CM32" i="12"/>
  <c r="CO32" i="12" s="1"/>
  <c r="CP32" i="12" s="1"/>
  <c r="BS32" i="12"/>
  <c r="BQ32" i="12"/>
  <c r="BP32" i="12"/>
  <c r="BO32" i="12"/>
  <c r="AW32" i="12"/>
  <c r="BZ32" i="12" s="1"/>
  <c r="AV32" i="12"/>
  <c r="AC32" i="12"/>
  <c r="AB32" i="12"/>
  <c r="AA32" i="12"/>
  <c r="Z32" i="12"/>
  <c r="J32" i="12"/>
  <c r="CP31" i="12"/>
  <c r="CO31" i="12"/>
  <c r="CM31" i="12"/>
  <c r="BS31" i="12"/>
  <c r="BQ31" i="12"/>
  <c r="BP31" i="12"/>
  <c r="BO31" i="12"/>
  <c r="AW31" i="12"/>
  <c r="BZ31" i="12" s="1"/>
  <c r="AV31" i="12"/>
  <c r="AC31" i="12"/>
  <c r="AB31" i="12"/>
  <c r="AA31" i="12"/>
  <c r="Z31" i="12"/>
  <c r="J31" i="12"/>
  <c r="CM30" i="12"/>
  <c r="CO30" i="12" s="1"/>
  <c r="BS30" i="12"/>
  <c r="BQ30" i="12"/>
  <c r="BP30" i="12"/>
  <c r="BO30" i="12"/>
  <c r="AW30" i="12"/>
  <c r="AV30" i="12"/>
  <c r="BZ30" i="12" s="1"/>
  <c r="AC30" i="12"/>
  <c r="AB30" i="12"/>
  <c r="AA30" i="12"/>
  <c r="Z30" i="12"/>
  <c r="J30" i="12"/>
  <c r="CM29" i="12"/>
  <c r="CO29" i="12" s="1"/>
  <c r="BS29" i="12"/>
  <c r="BQ29" i="12"/>
  <c r="BP29" i="12"/>
  <c r="BO29" i="12"/>
  <c r="AW29" i="12"/>
  <c r="AV29" i="12"/>
  <c r="AC29" i="12"/>
  <c r="AB29" i="12"/>
  <c r="AA29" i="12"/>
  <c r="Z29" i="12"/>
  <c r="J29" i="12"/>
  <c r="CM28" i="12"/>
  <c r="CO28" i="12" s="1"/>
  <c r="CP28" i="12" s="1"/>
  <c r="BS28" i="12"/>
  <c r="BQ28" i="12"/>
  <c r="BP28" i="12"/>
  <c r="BO28" i="12"/>
  <c r="AW28" i="12"/>
  <c r="BZ28" i="12" s="1"/>
  <c r="AV28" i="12"/>
  <c r="AC28" i="12"/>
  <c r="AB28" i="12"/>
  <c r="AA28" i="12"/>
  <c r="Z28" i="12"/>
  <c r="J28" i="12"/>
  <c r="CM27" i="12"/>
  <c r="CO27" i="12" s="1"/>
  <c r="CP27" i="12" s="1"/>
  <c r="BS27" i="12"/>
  <c r="BQ27" i="12"/>
  <c r="BP27" i="12"/>
  <c r="BO27" i="12"/>
  <c r="AW27" i="12"/>
  <c r="BZ27" i="12" s="1"/>
  <c r="AV27" i="12"/>
  <c r="AC27" i="12"/>
  <c r="AB27" i="12"/>
  <c r="AA27" i="12"/>
  <c r="Z27" i="12"/>
  <c r="J27" i="12"/>
  <c r="CP26" i="12"/>
  <c r="CO26" i="12"/>
  <c r="CM26" i="12"/>
  <c r="BZ26" i="12"/>
  <c r="BS26" i="12"/>
  <c r="BQ26" i="12"/>
  <c r="BP26" i="12"/>
  <c r="BO26" i="12"/>
  <c r="AW26" i="12"/>
  <c r="AV26" i="12"/>
  <c r="AC26" i="12"/>
  <c r="AB26" i="12"/>
  <c r="AA26" i="12"/>
  <c r="Z26" i="12"/>
  <c r="J26" i="12"/>
  <c r="CP25" i="12"/>
  <c r="CO25" i="12"/>
  <c r="CM25" i="12"/>
  <c r="BS25" i="12"/>
  <c r="BQ25" i="12"/>
  <c r="BP25" i="12"/>
  <c r="BO25" i="12"/>
  <c r="AW25" i="12"/>
  <c r="BZ25" i="12" s="1"/>
  <c r="AV25" i="12"/>
  <c r="AC25" i="12"/>
  <c r="AB25" i="12"/>
  <c r="AA25" i="12"/>
  <c r="Z25" i="12"/>
  <c r="J25" i="12"/>
  <c r="CM24" i="12"/>
  <c r="CO24" i="12" s="1"/>
  <c r="CP24" i="12" s="1"/>
  <c r="BS24" i="12"/>
  <c r="BQ24" i="12"/>
  <c r="BP24" i="12"/>
  <c r="BO24" i="12"/>
  <c r="AW24" i="12"/>
  <c r="BZ24" i="12" s="1"/>
  <c r="AV24" i="12"/>
  <c r="AC24" i="12"/>
  <c r="AB24" i="12"/>
  <c r="AA24" i="12"/>
  <c r="Z24" i="12"/>
  <c r="J24" i="12"/>
  <c r="CM23" i="12"/>
  <c r="CO23" i="12" s="1"/>
  <c r="CP23" i="12" s="1"/>
  <c r="BZ23" i="12"/>
  <c r="BS23" i="12"/>
  <c r="BQ23" i="12"/>
  <c r="BP23" i="12"/>
  <c r="BO23" i="12"/>
  <c r="AW23" i="12"/>
  <c r="AV23" i="12"/>
  <c r="AC23" i="12"/>
  <c r="AB23" i="12"/>
  <c r="AA23" i="12"/>
  <c r="Z23" i="12"/>
  <c r="J23" i="12"/>
  <c r="CM22" i="12"/>
  <c r="CO22" i="12" s="1"/>
  <c r="BS22" i="12"/>
  <c r="BQ22" i="12"/>
  <c r="BP22" i="12"/>
  <c r="BO22" i="12"/>
  <c r="AW22" i="12"/>
  <c r="AV22" i="12"/>
  <c r="BZ22" i="12" s="1"/>
  <c r="AC22" i="12"/>
  <c r="AB22" i="12"/>
  <c r="AA22" i="12"/>
  <c r="Z22" i="12"/>
  <c r="J22" i="12"/>
  <c r="CM21" i="12"/>
  <c r="CO21" i="12" s="1"/>
  <c r="CP21" i="12" s="1"/>
  <c r="BS21" i="12"/>
  <c r="BQ21" i="12"/>
  <c r="BP21" i="12"/>
  <c r="BO21" i="12"/>
  <c r="AW21" i="12"/>
  <c r="AV21" i="12"/>
  <c r="AC21" i="12"/>
  <c r="AB21" i="12"/>
  <c r="AA21" i="12"/>
  <c r="Z21" i="12"/>
  <c r="J21" i="12"/>
  <c r="CO20" i="12"/>
  <c r="CM20" i="12"/>
  <c r="BS20" i="12"/>
  <c r="BQ20" i="12"/>
  <c r="BP20" i="12"/>
  <c r="BO20" i="12"/>
  <c r="AW20" i="12"/>
  <c r="BZ20" i="12" s="1"/>
  <c r="AV20" i="12"/>
  <c r="CP20" i="12" s="1"/>
  <c r="AC20" i="12"/>
  <c r="AB20" i="12"/>
  <c r="AA20" i="12"/>
  <c r="Z20" i="12"/>
  <c r="Z9" i="12" s="1"/>
  <c r="J20" i="12"/>
  <c r="CO19" i="12"/>
  <c r="CP19" i="12" s="1"/>
  <c r="CM19" i="12"/>
  <c r="BS19" i="12"/>
  <c r="BQ19" i="12"/>
  <c r="BP19" i="12"/>
  <c r="BO19" i="12"/>
  <c r="AW19" i="12"/>
  <c r="AV19" i="12"/>
  <c r="AC19" i="12"/>
  <c r="AB19" i="12"/>
  <c r="AA19" i="12"/>
  <c r="Z19" i="12"/>
  <c r="J19" i="12"/>
  <c r="CM18" i="12"/>
  <c r="CO18" i="12" s="1"/>
  <c r="CP18" i="12" s="1"/>
  <c r="BS18" i="12"/>
  <c r="BQ18" i="12"/>
  <c r="BP18" i="12"/>
  <c r="BO18" i="12"/>
  <c r="AW18" i="12"/>
  <c r="BZ18" i="12" s="1"/>
  <c r="AV18" i="12"/>
  <c r="AC18" i="12"/>
  <c r="AB18" i="12"/>
  <c r="AA18" i="12"/>
  <c r="Z18" i="12"/>
  <c r="J18" i="12"/>
  <c r="CM17" i="12"/>
  <c r="CO17" i="12" s="1"/>
  <c r="BS17" i="12"/>
  <c r="BQ17" i="12"/>
  <c r="BP17" i="12"/>
  <c r="BO17" i="12"/>
  <c r="AW17" i="12"/>
  <c r="AV17" i="12"/>
  <c r="AC17" i="12"/>
  <c r="AB17" i="12"/>
  <c r="AA17" i="12"/>
  <c r="Z17" i="12"/>
  <c r="J17" i="12"/>
  <c r="CO16" i="12"/>
  <c r="CM16" i="12"/>
  <c r="BS16" i="12"/>
  <c r="BQ16" i="12"/>
  <c r="BP16" i="12"/>
  <c r="BO16" i="12"/>
  <c r="AW16" i="12"/>
  <c r="AV16" i="12"/>
  <c r="AC16" i="12"/>
  <c r="AB16" i="12"/>
  <c r="AA16" i="12"/>
  <c r="Z16" i="12"/>
  <c r="J16" i="12"/>
  <c r="CM15" i="12"/>
  <c r="CO15" i="12" s="1"/>
  <c r="CP15" i="12" s="1"/>
  <c r="BS15" i="12"/>
  <c r="BQ15" i="12"/>
  <c r="BP15" i="12"/>
  <c r="BO15" i="12"/>
  <c r="AW15" i="12"/>
  <c r="AV15" i="12"/>
  <c r="AC15" i="12"/>
  <c r="AB15" i="12"/>
  <c r="AA15" i="12"/>
  <c r="Z15" i="12"/>
  <c r="J15" i="12"/>
  <c r="CM14" i="12"/>
  <c r="CO14" i="12" s="1"/>
  <c r="CP14" i="12" s="1"/>
  <c r="BS14" i="12"/>
  <c r="BQ14" i="12"/>
  <c r="BP14" i="12"/>
  <c r="BO14" i="12"/>
  <c r="AW14" i="12"/>
  <c r="BZ14" i="12" s="1"/>
  <c r="AV14" i="12"/>
  <c r="AC14" i="12"/>
  <c r="AB14" i="12"/>
  <c r="AA14" i="12"/>
  <c r="Z14" i="12"/>
  <c r="J14" i="12"/>
  <c r="CO13" i="12"/>
  <c r="CP13" i="12" s="1"/>
  <c r="CM13" i="12"/>
  <c r="BQ13" i="12"/>
  <c r="BP13" i="12"/>
  <c r="BO13" i="12"/>
  <c r="AW13" i="12"/>
  <c r="AV13" i="12"/>
  <c r="AC13" i="12"/>
  <c r="AB13" i="12"/>
  <c r="AA13" i="12"/>
  <c r="Z13" i="12"/>
  <c r="J13" i="12"/>
  <c r="C13" i="12"/>
  <c r="CM12" i="12"/>
  <c r="CO12" i="12" s="1"/>
  <c r="BS12" i="12"/>
  <c r="BQ12" i="12"/>
  <c r="BP12" i="12"/>
  <c r="BO12" i="12"/>
  <c r="AW12" i="12"/>
  <c r="AV12" i="12"/>
  <c r="AC12" i="12"/>
  <c r="AB12" i="12"/>
  <c r="AA12" i="12"/>
  <c r="Z12" i="12"/>
  <c r="J12" i="12"/>
  <c r="CO11" i="12"/>
  <c r="CM11" i="12"/>
  <c r="BS11" i="12"/>
  <c r="BQ11" i="12"/>
  <c r="BP11" i="12"/>
  <c r="BO11" i="12"/>
  <c r="AW11" i="12"/>
  <c r="AV11" i="12"/>
  <c r="AC11" i="12"/>
  <c r="AB11" i="12"/>
  <c r="AA11" i="12"/>
  <c r="Z11" i="12"/>
  <c r="J11" i="12"/>
  <c r="CM10" i="12"/>
  <c r="CO10" i="12" s="1"/>
  <c r="CP10" i="12" s="1"/>
  <c r="BS10" i="12"/>
  <c r="BQ10" i="12"/>
  <c r="BP10" i="12"/>
  <c r="BO10" i="12"/>
  <c r="BO9" i="12" s="1"/>
  <c r="AW10" i="12"/>
  <c r="AV10" i="12"/>
  <c r="AV9" i="12" s="1"/>
  <c r="AC10" i="12"/>
  <c r="AB10" i="12"/>
  <c r="AA10" i="12"/>
  <c r="Z10" i="12"/>
  <c r="J10" i="12"/>
  <c r="B10" i="12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0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s="1"/>
  <c r="B103" i="12" s="1"/>
  <c r="B104" i="12" s="1"/>
  <c r="B105" i="12" s="1"/>
  <c r="B106" i="12" s="1"/>
  <c r="B107" i="12" s="1"/>
  <c r="B108" i="12" s="1"/>
  <c r="B109" i="12" s="1"/>
  <c r="B110" i="12" s="1"/>
  <c r="B111" i="12" s="1"/>
  <c r="B112" i="12" s="1"/>
  <c r="B113" i="12" s="1"/>
  <c r="B114" i="12" s="1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B145" i="12" s="1"/>
  <c r="B146" i="12" s="1"/>
  <c r="B147" i="12" s="1"/>
  <c r="B148" i="12" s="1"/>
  <c r="B149" i="12" s="1"/>
  <c r="B150" i="12" s="1"/>
  <c r="B151" i="12" s="1"/>
  <c r="B152" i="12" s="1"/>
  <c r="B153" i="12" s="1"/>
  <c r="B154" i="12" s="1"/>
  <c r="B155" i="12" s="1"/>
  <c r="B156" i="12" s="1"/>
  <c r="B157" i="12" s="1"/>
  <c r="B158" i="12" s="1"/>
  <c r="B159" i="12" s="1"/>
  <c r="B160" i="12" s="1"/>
  <c r="B161" i="12" s="1"/>
  <c r="B162" i="12" s="1"/>
  <c r="B163" i="12" s="1"/>
  <c r="B164" i="12" s="1"/>
  <c r="B165" i="12" s="1"/>
  <c r="B166" i="12" s="1"/>
  <c r="B167" i="12" s="1"/>
  <c r="B168" i="12" s="1"/>
  <c r="B169" i="12" s="1"/>
  <c r="B170" i="12" s="1"/>
  <c r="B171" i="12" s="1"/>
  <c r="B172" i="12" s="1"/>
  <c r="B173" i="12" s="1"/>
  <c r="B174" i="12" s="1"/>
  <c r="B175" i="12" s="1"/>
  <c r="B176" i="12" s="1"/>
  <c r="B177" i="12" s="1"/>
  <c r="B178" i="12" s="1"/>
  <c r="B179" i="12" s="1"/>
  <c r="B180" i="12" s="1"/>
  <c r="B181" i="12" s="1"/>
  <c r="B182" i="12" s="1"/>
  <c r="B183" i="12" s="1"/>
  <c r="B184" i="12" s="1"/>
  <c r="B185" i="12" s="1"/>
  <c r="B186" i="12" s="1"/>
  <c r="B187" i="12" s="1"/>
  <c r="B188" i="12" s="1"/>
  <c r="B189" i="12" s="1"/>
  <c r="B190" i="12" s="1"/>
  <c r="B191" i="12" s="1"/>
  <c r="B192" i="12" s="1"/>
  <c r="B193" i="12" s="1"/>
  <c r="B194" i="12" s="1"/>
  <c r="B195" i="12" s="1"/>
  <c r="B196" i="12" s="1"/>
  <c r="B197" i="12" s="1"/>
  <c r="B198" i="12" s="1"/>
  <c r="B199" i="12" s="1"/>
  <c r="B200" i="12" s="1"/>
  <c r="B201" i="12" s="1"/>
  <c r="B202" i="12" s="1"/>
  <c r="B203" i="12" s="1"/>
  <c r="B204" i="12" s="1"/>
  <c r="B205" i="12" s="1"/>
  <c r="B206" i="12" s="1"/>
  <c r="B207" i="12" s="1"/>
  <c r="B208" i="12" s="1"/>
  <c r="B209" i="12" s="1"/>
  <c r="B210" i="12" s="1"/>
  <c r="B211" i="12" s="1"/>
  <c r="B212" i="12" s="1"/>
  <c r="B213" i="12" s="1"/>
  <c r="B214" i="12" s="1"/>
  <c r="B215" i="12" s="1"/>
  <c r="B216" i="12" s="1"/>
  <c r="B217" i="12" s="1"/>
  <c r="B218" i="12" s="1"/>
  <c r="B219" i="12" s="1"/>
  <c r="B220" i="12" s="1"/>
  <c r="B221" i="12" s="1"/>
  <c r="B222" i="12" s="1"/>
  <c r="B223" i="12" s="1"/>
  <c r="B224" i="12" s="1"/>
  <c r="B225" i="12" s="1"/>
  <c r="B226" i="12" s="1"/>
  <c r="B227" i="12" s="1"/>
  <c r="B228" i="12" s="1"/>
  <c r="B229" i="12" s="1"/>
  <c r="B230" i="12" s="1"/>
  <c r="B231" i="12" s="1"/>
  <c r="B232" i="12" s="1"/>
  <c r="B233" i="12" s="1"/>
  <c r="B234" i="12" s="1"/>
  <c r="B235" i="12" s="1"/>
  <c r="B236" i="12" s="1"/>
  <c r="B237" i="12" s="1"/>
  <c r="B238" i="12" s="1"/>
  <c r="B239" i="12" s="1"/>
  <c r="B240" i="12" s="1"/>
  <c r="B241" i="12" s="1"/>
  <c r="B242" i="12" s="1"/>
  <c r="B243" i="12" s="1"/>
  <c r="B244" i="12" s="1"/>
  <c r="B245" i="12" s="1"/>
  <c r="B246" i="12" s="1"/>
  <c r="B247" i="12" s="1"/>
  <c r="B248" i="12" s="1"/>
  <c r="B249" i="12" s="1"/>
  <c r="B250" i="12" s="1"/>
  <c r="B251" i="12" s="1"/>
  <c r="B252" i="12" s="1"/>
  <c r="B253" i="12" s="1"/>
  <c r="B254" i="12" s="1"/>
  <c r="B255" i="12" s="1"/>
  <c r="B256" i="12" s="1"/>
  <c r="B257" i="12" s="1"/>
  <c r="B258" i="12" s="1"/>
  <c r="B259" i="12" s="1"/>
  <c r="B260" i="12" s="1"/>
  <c r="B261" i="12" s="1"/>
  <c r="B262" i="12" s="1"/>
  <c r="B263" i="12" s="1"/>
  <c r="B264" i="12" s="1"/>
  <c r="B265" i="12" s="1"/>
  <c r="B266" i="12" s="1"/>
  <c r="B267" i="12" s="1"/>
  <c r="B268" i="12" s="1"/>
  <c r="B269" i="12" s="1"/>
  <c r="B270" i="12" s="1"/>
  <c r="B271" i="12" s="1"/>
  <c r="B272" i="12" s="1"/>
  <c r="B273" i="12" s="1"/>
  <c r="B274" i="12" s="1"/>
  <c r="B275" i="12" s="1"/>
  <c r="B276" i="12" s="1"/>
  <c r="B277" i="12" s="1"/>
  <c r="B278" i="12" s="1"/>
  <c r="B279" i="12" s="1"/>
  <c r="B280" i="12" s="1"/>
  <c r="B281" i="12" s="1"/>
  <c r="B282" i="12" s="1"/>
  <c r="B283" i="12" s="1"/>
  <c r="B284" i="12" s="1"/>
  <c r="B285" i="12" s="1"/>
  <c r="B286" i="12" s="1"/>
  <c r="B287" i="12" s="1"/>
  <c r="B288" i="12" s="1"/>
  <c r="B289" i="12" s="1"/>
  <c r="B290" i="12" s="1"/>
  <c r="B291" i="12" s="1"/>
  <c r="B292" i="12" s="1"/>
  <c r="B293" i="12" s="1"/>
  <c r="B294" i="12" s="1"/>
  <c r="B295" i="12" s="1"/>
  <c r="B296" i="12" s="1"/>
  <c r="B297" i="12" s="1"/>
  <c r="B298" i="12" s="1"/>
  <c r="B299" i="12" s="1"/>
  <c r="B300" i="12" s="1"/>
  <c r="B301" i="12" s="1"/>
  <c r="B302" i="12" s="1"/>
  <c r="B303" i="12" s="1"/>
  <c r="B304" i="12" s="1"/>
  <c r="B305" i="12" s="1"/>
  <c r="B306" i="12" s="1"/>
  <c r="B307" i="12" s="1"/>
  <c r="B308" i="12" s="1"/>
  <c r="B309" i="12" s="1"/>
  <c r="B310" i="12" s="1"/>
  <c r="B311" i="12" s="1"/>
  <c r="B312" i="12" s="1"/>
  <c r="B313" i="12" s="1"/>
  <c r="B314" i="12" s="1"/>
  <c r="B315" i="12" s="1"/>
  <c r="B316" i="12" s="1"/>
  <c r="B317" i="12" s="1"/>
  <c r="B318" i="12" s="1"/>
  <c r="B319" i="12" s="1"/>
  <c r="B320" i="12" s="1"/>
  <c r="B321" i="12" s="1"/>
  <c r="B322" i="12" s="1"/>
  <c r="B323" i="12" s="1"/>
  <c r="B324" i="12" s="1"/>
  <c r="B325" i="12" s="1"/>
  <c r="B326" i="12" s="1"/>
  <c r="B327" i="12" s="1"/>
  <c r="B328" i="12" s="1"/>
  <c r="B329" i="12" s="1"/>
  <c r="B330" i="12" s="1"/>
  <c r="B331" i="12" s="1"/>
  <c r="B332" i="12" s="1"/>
  <c r="B333" i="12" s="1"/>
  <c r="B334" i="12" s="1"/>
  <c r="B335" i="12" s="1"/>
  <c r="B336" i="12" s="1"/>
  <c r="B337" i="12" s="1"/>
  <c r="B338" i="12" s="1"/>
  <c r="B339" i="12" s="1"/>
  <c r="B340" i="12" s="1"/>
  <c r="B341" i="12" s="1"/>
  <c r="B342" i="12" s="1"/>
  <c r="B343" i="12" s="1"/>
  <c r="B344" i="12" s="1"/>
  <c r="B345" i="12" s="1"/>
  <c r="B346" i="12" s="1"/>
  <c r="B347" i="12" s="1"/>
  <c r="B348" i="12" s="1"/>
  <c r="B349" i="12" s="1"/>
  <c r="B350" i="12" s="1"/>
  <c r="B351" i="12" s="1"/>
  <c r="B352" i="12" s="1"/>
  <c r="B353" i="12" s="1"/>
  <c r="B354" i="12" s="1"/>
  <c r="B355" i="12" s="1"/>
  <c r="B356" i="12" s="1"/>
  <c r="B357" i="12" s="1"/>
  <c r="B358" i="12" s="1"/>
  <c r="B359" i="12" s="1"/>
  <c r="B360" i="12" s="1"/>
  <c r="B361" i="12" s="1"/>
  <c r="B362" i="12" s="1"/>
  <c r="B363" i="12" s="1"/>
  <c r="B364" i="12" s="1"/>
  <c r="B365" i="12" s="1"/>
  <c r="B366" i="12" s="1"/>
  <c r="B367" i="12" s="1"/>
  <c r="B368" i="12" s="1"/>
  <c r="B369" i="12" s="1"/>
  <c r="B370" i="12" s="1"/>
  <c r="B371" i="12" s="1"/>
  <c r="B372" i="12" s="1"/>
  <c r="B373" i="12" s="1"/>
  <c r="B374" i="12" s="1"/>
  <c r="B375" i="12" s="1"/>
  <c r="B376" i="12" s="1"/>
  <c r="B377" i="12" s="1"/>
  <c r="B378" i="12" s="1"/>
  <c r="B379" i="12" s="1"/>
  <c r="B380" i="12" s="1"/>
  <c r="B381" i="12" s="1"/>
  <c r="B382" i="12" s="1"/>
  <c r="B383" i="12" s="1"/>
  <c r="B384" i="12" s="1"/>
  <c r="B385" i="12" s="1"/>
  <c r="B386" i="12" s="1"/>
  <c r="B387" i="12" s="1"/>
  <c r="B388" i="12" s="1"/>
  <c r="B389" i="12" s="1"/>
  <c r="B390" i="12" s="1"/>
  <c r="B391" i="12" s="1"/>
  <c r="B392" i="12" s="1"/>
  <c r="B393" i="12" s="1"/>
  <c r="B394" i="12" s="1"/>
  <c r="B395" i="12" s="1"/>
  <c r="B396" i="12" s="1"/>
  <c r="B397" i="12" s="1"/>
  <c r="B398" i="12" s="1"/>
  <c r="B399" i="12" s="1"/>
  <c r="B400" i="12" s="1"/>
  <c r="B401" i="12" s="1"/>
  <c r="B402" i="12" s="1"/>
  <c r="B403" i="12" s="1"/>
  <c r="B404" i="12" s="1"/>
  <c r="B405" i="12" s="1"/>
  <c r="B406" i="12" s="1"/>
  <c r="B407" i="12" s="1"/>
  <c r="B408" i="12" s="1"/>
  <c r="B409" i="12" s="1"/>
  <c r="B410" i="12" s="1"/>
  <c r="B411" i="12" s="1"/>
  <c r="B412" i="12" s="1"/>
  <c r="B413" i="12" s="1"/>
  <c r="B414" i="12" s="1"/>
  <c r="B415" i="12" s="1"/>
  <c r="B416" i="12" s="1"/>
  <c r="B417" i="12" s="1"/>
  <c r="B418" i="12" s="1"/>
  <c r="B419" i="12" s="1"/>
  <c r="B420" i="12" s="1"/>
  <c r="B421" i="12" s="1"/>
  <c r="B422" i="12" s="1"/>
  <c r="B423" i="12" s="1"/>
  <c r="B424" i="12" s="1"/>
  <c r="B425" i="12" s="1"/>
  <c r="B426" i="12" s="1"/>
  <c r="B427" i="12" s="1"/>
  <c r="B428" i="12" s="1"/>
  <c r="B429" i="12" s="1"/>
  <c r="B430" i="12" s="1"/>
  <c r="B431" i="12" s="1"/>
  <c r="B432" i="12" s="1"/>
  <c r="B433" i="12" s="1"/>
  <c r="B434" i="12" s="1"/>
  <c r="B435" i="12" s="1"/>
  <c r="B436" i="12" s="1"/>
  <c r="B437" i="12" s="1"/>
  <c r="B438" i="12" s="1"/>
  <c r="B439" i="12" s="1"/>
  <c r="B440" i="12" s="1"/>
  <c r="B441" i="12" s="1"/>
  <c r="B442" i="12" s="1"/>
  <c r="B443" i="12" s="1"/>
  <c r="B444" i="12" s="1"/>
  <c r="B445" i="12" s="1"/>
  <c r="B446" i="12" s="1"/>
  <c r="B447" i="12" s="1"/>
  <c r="B448" i="12" s="1"/>
  <c r="B449" i="12" s="1"/>
  <c r="B450" i="12" s="1"/>
  <c r="B451" i="12" s="1"/>
  <c r="B452" i="12" s="1"/>
  <c r="B453" i="12" s="1"/>
  <c r="B454" i="12" s="1"/>
  <c r="B455" i="12" s="1"/>
  <c r="B456" i="12" s="1"/>
  <c r="B457" i="12" s="1"/>
  <c r="B458" i="12" s="1"/>
  <c r="B459" i="12" s="1"/>
  <c r="B460" i="12" s="1"/>
  <c r="B461" i="12" s="1"/>
  <c r="B462" i="12" s="1"/>
  <c r="B463" i="12" s="1"/>
  <c r="B464" i="12" s="1"/>
  <c r="B465" i="12" s="1"/>
  <c r="B466" i="12" s="1"/>
  <c r="B467" i="12" s="1"/>
  <c r="B468" i="12" s="1"/>
  <c r="B469" i="12" s="1"/>
  <c r="B470" i="12" s="1"/>
  <c r="B471" i="12" s="1"/>
  <c r="B472" i="12" s="1"/>
  <c r="B473" i="12" s="1"/>
  <c r="B474" i="12" s="1"/>
  <c r="B475" i="12" s="1"/>
  <c r="B476" i="12" s="1"/>
  <c r="B477" i="12" s="1"/>
  <c r="B478" i="12" s="1"/>
  <c r="B479" i="12" s="1"/>
  <c r="B480" i="12" s="1"/>
  <c r="B481" i="12" s="1"/>
  <c r="B482" i="12" s="1"/>
  <c r="B483" i="12" s="1"/>
  <c r="B484" i="12" s="1"/>
  <c r="B485" i="12" s="1"/>
  <c r="B486" i="12" s="1"/>
  <c r="B487" i="12" s="1"/>
  <c r="B488" i="12" s="1"/>
  <c r="B489" i="12" s="1"/>
  <c r="B490" i="12" s="1"/>
  <c r="B491" i="12" s="1"/>
  <c r="B492" i="12" s="1"/>
  <c r="B493" i="12" s="1"/>
  <c r="B494" i="12" s="1"/>
  <c r="B495" i="12" s="1"/>
  <c r="B496" i="12" s="1"/>
  <c r="B497" i="12" s="1"/>
  <c r="B498" i="12" s="1"/>
  <c r="B499" i="12" s="1"/>
  <c r="B500" i="12" s="1"/>
  <c r="B501" i="12" s="1"/>
  <c r="B502" i="12" s="1"/>
  <c r="B503" i="12" s="1"/>
  <c r="B504" i="12" s="1"/>
  <c r="B505" i="12" s="1"/>
  <c r="B506" i="12" s="1"/>
  <c r="B507" i="12" s="1"/>
  <c r="B508" i="12" s="1"/>
  <c r="B509" i="12" s="1"/>
  <c r="B510" i="12" s="1"/>
  <c r="B511" i="12" s="1"/>
  <c r="B512" i="12" s="1"/>
  <c r="B513" i="12" s="1"/>
  <c r="B514" i="12" s="1"/>
  <c r="B515" i="12" s="1"/>
  <c r="B516" i="12" s="1"/>
  <c r="B517" i="12" s="1"/>
  <c r="B518" i="12" s="1"/>
  <c r="B519" i="12" s="1"/>
  <c r="B520" i="12" s="1"/>
  <c r="B521" i="12" s="1"/>
  <c r="B522" i="12" s="1"/>
  <c r="B523" i="12" s="1"/>
  <c r="B524" i="12" s="1"/>
  <c r="B525" i="12" s="1"/>
  <c r="B526" i="12" s="1"/>
  <c r="B527" i="12" s="1"/>
  <c r="B528" i="12" s="1"/>
  <c r="B529" i="12" s="1"/>
  <c r="B530" i="12" s="1"/>
  <c r="B531" i="12" s="1"/>
  <c r="CN9" i="12"/>
  <c r="CL9" i="12"/>
  <c r="CK9" i="12"/>
  <c r="CJ9" i="12"/>
  <c r="CI9" i="12"/>
  <c r="CH9" i="12"/>
  <c r="CG9" i="12"/>
  <c r="CF9" i="12"/>
  <c r="CE9" i="12"/>
  <c r="CD9" i="12"/>
  <c r="CC9" i="12"/>
  <c r="CA9" i="12"/>
  <c r="BY9" i="12"/>
  <c r="BX9" i="12"/>
  <c r="BW9" i="12"/>
  <c r="BV9" i="12"/>
  <c r="BU9" i="12"/>
  <c r="BT9" i="12"/>
  <c r="BR9" i="12"/>
  <c r="BN9" i="12"/>
  <c r="BM9" i="12"/>
  <c r="BL9" i="12"/>
  <c r="BK9" i="12"/>
  <c r="BJ9" i="12"/>
  <c r="BI9" i="12"/>
  <c r="BH9" i="12"/>
  <c r="BG9" i="12"/>
  <c r="BF9" i="12"/>
  <c r="BE9" i="12"/>
  <c r="BD9" i="12"/>
  <c r="BC9" i="12"/>
  <c r="BB9" i="12"/>
  <c r="BA9" i="12"/>
  <c r="AZ9" i="12"/>
  <c r="AY9" i="12"/>
  <c r="AX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Y9" i="12"/>
  <c r="X9" i="12"/>
  <c r="W9" i="12"/>
  <c r="V9" i="12"/>
  <c r="U9" i="12"/>
  <c r="R9" i="12"/>
  <c r="O9" i="12"/>
  <c r="N9" i="12"/>
  <c r="M9" i="12"/>
  <c r="L9" i="12"/>
  <c r="H9" i="12"/>
  <c r="G9" i="12"/>
  <c r="D9" i="12"/>
  <c r="L3" i="12"/>
  <c r="M3" i="12" s="1"/>
  <c r="N3" i="12" s="1"/>
  <c r="O3" i="12" s="1"/>
  <c r="P3" i="12" s="1"/>
  <c r="Q3" i="12" s="1"/>
  <c r="R3" i="12" s="1"/>
  <c r="S3" i="12" s="1"/>
  <c r="T3" i="12" s="1"/>
  <c r="U3" i="12" s="1"/>
  <c r="V3" i="12" s="1"/>
  <c r="W3" i="12" s="1"/>
  <c r="X3" i="12" s="1"/>
  <c r="Y3" i="12" s="1"/>
  <c r="Z3" i="12" s="1"/>
  <c r="AA3" i="12" s="1"/>
  <c r="AB3" i="12" s="1"/>
  <c r="AC3" i="12" s="1"/>
  <c r="AD3" i="12" s="1"/>
  <c r="AE3" i="12" s="1"/>
  <c r="AF3" i="12" s="1"/>
  <c r="AG3" i="12" s="1"/>
  <c r="AH3" i="12" s="1"/>
  <c r="AI3" i="12" s="1"/>
  <c r="AJ3" i="12" s="1"/>
  <c r="AK3" i="12" s="1"/>
  <c r="AL3" i="12" s="1"/>
  <c r="AM3" i="12" s="1"/>
  <c r="AN3" i="12" s="1"/>
  <c r="AO3" i="12" s="1"/>
  <c r="AP3" i="12" s="1"/>
  <c r="AQ3" i="12" s="1"/>
  <c r="AR3" i="12" s="1"/>
  <c r="AS3" i="12" s="1"/>
  <c r="AT3" i="12" s="1"/>
  <c r="AU3" i="12" s="1"/>
  <c r="AV3" i="12" s="1"/>
  <c r="AW3" i="12" s="1"/>
  <c r="AX3" i="12" s="1"/>
  <c r="AY3" i="12" s="1"/>
  <c r="AZ3" i="12" s="1"/>
  <c r="BA3" i="12" s="1"/>
  <c r="BB3" i="12" s="1"/>
  <c r="BC3" i="12" s="1"/>
  <c r="BD3" i="12" s="1"/>
  <c r="BE3" i="12" s="1"/>
  <c r="BF3" i="12" s="1"/>
  <c r="BG3" i="12" s="1"/>
  <c r="BH3" i="12" s="1"/>
  <c r="BI3" i="12" s="1"/>
  <c r="BJ3" i="12" s="1"/>
  <c r="K3" i="12"/>
  <c r="CB518" i="12"/>
  <c r="CB228" i="12"/>
  <c r="CB150" i="12"/>
  <c r="CB242" i="12"/>
  <c r="CB397" i="12"/>
  <c r="CB339" i="12"/>
  <c r="CB136" i="12"/>
  <c r="CB367" i="12"/>
  <c r="CB317" i="12"/>
  <c r="CB72" i="12"/>
  <c r="CB230" i="12"/>
  <c r="CB98" i="12"/>
  <c r="CB95" i="12"/>
  <c r="CB189" i="12"/>
  <c r="CB500" i="12"/>
  <c r="CB396" i="12"/>
  <c r="CB434" i="12"/>
  <c r="CB453" i="12"/>
  <c r="CB160" i="12"/>
  <c r="CB126" i="12"/>
  <c r="CB67" i="12"/>
  <c r="CB392" i="12"/>
  <c r="CB503" i="12"/>
  <c r="CB163" i="12"/>
  <c r="CB128" i="12"/>
  <c r="CB300" i="12"/>
  <c r="CB57" i="12"/>
  <c r="CB393" i="12"/>
  <c r="CB515" i="12"/>
  <c r="CB165" i="12"/>
  <c r="CB483" i="12"/>
  <c r="CB312" i="12"/>
  <c r="CB38" i="12"/>
  <c r="CB65" i="12"/>
  <c r="CB363" i="12"/>
  <c r="CB20" i="12"/>
  <c r="CB90" i="12"/>
  <c r="CB41" i="12"/>
  <c r="CB243" i="12"/>
  <c r="CB22" i="12"/>
  <c r="CB384" i="12"/>
  <c r="CB201" i="12"/>
  <c r="CB73" i="12"/>
  <c r="CB173" i="12"/>
  <c r="CB167" i="12"/>
  <c r="CB69" i="12"/>
  <c r="CB68" i="12"/>
  <c r="CB223" i="12"/>
  <c r="CB389" i="12"/>
  <c r="CB365" i="12"/>
  <c r="CB304" i="12"/>
  <c r="CB360" i="12"/>
  <c r="CB291" i="12"/>
  <c r="CB32" i="12"/>
  <c r="CB525" i="12"/>
  <c r="CB184" i="12"/>
  <c r="CB334" i="12"/>
  <c r="CB180" i="12"/>
  <c r="CB306" i="12"/>
  <c r="CB18" i="12"/>
  <c r="CB94" i="12"/>
  <c r="CB319" i="12"/>
  <c r="CB207" i="12"/>
  <c r="CB181" i="12"/>
  <c r="CB259" i="12"/>
  <c r="CB385" i="12"/>
  <c r="CB123" i="12"/>
  <c r="CB81" i="12"/>
  <c r="CB273" i="12"/>
  <c r="CB219" i="12"/>
  <c r="CB344" i="12"/>
  <c r="CB347" i="12"/>
  <c r="CB528" i="12"/>
  <c r="CB268" i="12"/>
  <c r="CB127" i="12"/>
  <c r="CB492" i="12"/>
  <c r="CB376" i="12"/>
  <c r="CB504" i="12"/>
  <c r="CB74" i="12"/>
  <c r="CB115" i="12"/>
  <c r="CB269" i="12"/>
  <c r="CB211" i="12"/>
  <c r="CB86" i="12"/>
  <c r="CB298" i="12"/>
  <c r="CB162" i="12"/>
  <c r="CB477" i="12"/>
  <c r="CB133" i="12"/>
  <c r="CB235" i="12"/>
  <c r="CB286" i="12"/>
  <c r="CB153" i="12"/>
  <c r="CB432" i="12"/>
  <c r="CB129" i="12"/>
  <c r="CB472" i="12"/>
  <c r="CB487" i="12"/>
  <c r="CB400" i="12"/>
  <c r="CB11" i="12"/>
  <c r="CB155" i="12"/>
  <c r="CB171" i="12"/>
  <c r="CB407" i="12"/>
  <c r="CB254" i="12"/>
  <c r="CB131" i="12"/>
  <c r="CB240" i="12"/>
  <c r="CB76" i="12"/>
  <c r="CB527" i="12"/>
  <c r="CB256" i="12"/>
  <c r="CB58" i="12"/>
  <c r="CB356" i="12"/>
  <c r="CB494" i="12"/>
  <c r="CB388" i="12"/>
  <c r="CB226" i="12"/>
  <c r="CB257" i="12"/>
  <c r="CB37" i="12"/>
  <c r="CB451" i="12"/>
  <c r="CB436" i="12"/>
  <c r="CB156" i="12"/>
  <c r="CB499" i="12"/>
  <c r="CB245" i="12"/>
  <c r="CB350" i="12"/>
  <c r="CB204" i="12"/>
  <c r="CB370" i="12"/>
  <c r="CB302" i="12"/>
  <c r="CB493" i="12"/>
  <c r="CB501" i="12"/>
  <c r="CB358" i="12"/>
  <c r="CB325" i="12"/>
  <c r="CB512" i="12"/>
  <c r="CB318" i="12"/>
  <c r="CB210" i="12"/>
  <c r="CB411" i="12"/>
  <c r="CB121" i="12"/>
  <c r="CB420" i="12"/>
  <c r="CB248" i="12"/>
  <c r="CB387" i="12"/>
  <c r="CB294" i="12"/>
  <c r="CB521" i="12"/>
  <c r="CB357" i="12"/>
  <c r="CB224" i="12"/>
  <c r="CB410" i="12"/>
  <c r="CB380" i="12"/>
  <c r="CB290" i="12"/>
  <c r="CB25" i="12"/>
  <c r="CB293" i="12"/>
  <c r="CB192" i="12"/>
  <c r="CB118" i="12"/>
  <c r="CB364" i="12"/>
  <c r="CB110" i="12"/>
  <c r="CB84" i="12"/>
  <c r="CB346" i="12"/>
  <c r="CB285" i="12"/>
  <c r="CB491" i="12"/>
  <c r="CB59" i="12"/>
  <c r="CB60" i="12"/>
  <c r="CB448" i="12"/>
  <c r="CB29" i="12"/>
  <c r="CB261" i="12"/>
  <c r="CB202" i="12"/>
  <c r="CB198" i="12"/>
  <c r="CB97" i="12"/>
  <c r="CB71" i="12"/>
  <c r="CB275" i="12"/>
  <c r="CB140" i="12"/>
  <c r="CB145" i="12"/>
  <c r="CB151" i="12"/>
  <c r="CB422" i="12"/>
  <c r="CB144" i="12"/>
  <c r="CB195" i="12"/>
  <c r="CB282" i="12"/>
  <c r="CB267" i="12"/>
  <c r="CB348" i="12"/>
  <c r="CB529" i="12"/>
  <c r="CB238" i="12"/>
  <c r="CB345" i="12"/>
  <c r="CB427" i="12"/>
  <c r="CB313" i="12"/>
  <c r="CB326" i="12"/>
  <c r="CB215" i="12"/>
  <c r="CB10" i="12"/>
  <c r="CB55" i="12"/>
  <c r="CB352" i="12"/>
  <c r="CB450" i="12"/>
  <c r="CB43" i="12"/>
  <c r="CB109" i="12"/>
  <c r="CB338" i="12"/>
  <c r="CB424" i="12"/>
  <c r="CB44" i="12"/>
  <c r="CB303" i="12"/>
  <c r="CB426" i="12"/>
  <c r="CB340" i="12"/>
  <c r="CB382" i="12"/>
  <c r="CB402" i="12"/>
  <c r="CB52" i="12"/>
  <c r="CB295" i="12"/>
  <c r="CB270" i="12"/>
  <c r="CB452" i="12"/>
  <c r="CB170" i="12"/>
  <c r="CB277" i="12"/>
  <c r="CB435" i="12"/>
  <c r="CB30" i="12"/>
  <c r="CB149" i="12"/>
  <c r="CB476" i="12"/>
  <c r="CB208" i="12"/>
  <c r="CB449" i="12"/>
  <c r="CB27" i="12"/>
  <c r="CB438" i="12"/>
  <c r="CB152" i="12"/>
  <c r="CB116" i="12"/>
  <c r="CB447" i="12"/>
  <c r="CB147" i="12"/>
  <c r="CB390" i="12"/>
  <c r="CB234" i="12"/>
  <c r="CB497" i="12"/>
  <c r="CB101" i="12"/>
  <c r="CB104" i="12"/>
  <c r="CB56" i="12"/>
  <c r="CB342" i="12"/>
  <c r="CB91" i="12"/>
  <c r="CB178" i="12"/>
  <c r="CB241" i="12"/>
  <c r="CB125" i="12"/>
  <c r="CB82" i="12"/>
  <c r="CB301" i="12"/>
  <c r="CB266" i="12"/>
  <c r="CB307" i="12"/>
  <c r="CB333" i="12"/>
  <c r="CB64" i="12"/>
  <c r="CB77" i="12"/>
  <c r="CB166" i="12"/>
  <c r="CB194" i="12"/>
  <c r="CB288" i="12"/>
  <c r="CB507" i="12"/>
  <c r="CB188" i="12"/>
  <c r="CB361" i="12"/>
  <c r="CB21" i="12"/>
  <c r="CB488" i="12"/>
  <c r="CB414" i="12"/>
  <c r="CB179" i="12"/>
  <c r="CB80" i="12"/>
  <c r="CB31" i="12"/>
  <c r="CB335" i="12"/>
  <c r="CB252" i="12"/>
  <c r="CB212" i="12"/>
  <c r="CB199" i="12"/>
  <c r="CB327" i="12"/>
  <c r="CB336" i="12"/>
  <c r="CB465" i="12"/>
  <c r="CB405" i="12"/>
  <c r="CB464" i="12"/>
  <c r="CB237" i="12"/>
  <c r="CB401" i="12"/>
  <c r="CB92" i="12"/>
  <c r="CB371" i="12"/>
  <c r="CB244" i="12"/>
  <c r="CB107" i="12"/>
  <c r="CB53" i="12"/>
  <c r="CB193" i="12"/>
  <c r="CB143" i="12"/>
  <c r="CB174" i="12"/>
  <c r="CB124" i="12"/>
  <c r="CB148" i="12"/>
  <c r="CB17" i="12"/>
  <c r="CB260" i="12"/>
  <c r="CB468" i="12"/>
  <c r="CB137" i="12"/>
  <c r="CB134" i="12"/>
  <c r="CB251" i="12"/>
  <c r="CB83" i="12"/>
  <c r="CB506" i="12"/>
  <c r="CB176" i="12"/>
  <c r="CB337" i="12"/>
  <c r="CB433" i="12"/>
  <c r="CB309" i="12"/>
  <c r="CB276" i="12"/>
  <c r="CB85" i="12"/>
  <c r="CB272" i="12"/>
  <c r="CB316" i="12"/>
  <c r="CB78" i="12"/>
  <c r="CB117" i="12"/>
  <c r="CB274" i="12"/>
  <c r="CB154" i="12"/>
  <c r="CB324" i="12"/>
  <c r="CB490" i="12"/>
  <c r="CB233" i="12"/>
  <c r="CB250" i="12"/>
  <c r="CB341" i="12"/>
  <c r="CB366" i="12"/>
  <c r="CB315" i="12"/>
  <c r="CB343" i="12"/>
  <c r="CB70" i="12"/>
  <c r="CB395" i="12"/>
  <c r="CB353" i="12"/>
  <c r="CB258" i="12"/>
  <c r="CB430" i="12"/>
  <c r="CB460" i="12"/>
  <c r="CB456" i="12"/>
  <c r="CB206" i="12"/>
  <c r="CB520" i="12"/>
  <c r="CB284" i="12"/>
  <c r="CB62" i="12"/>
  <c r="CB205" i="12"/>
  <c r="CB299" i="12"/>
  <c r="CB141" i="12"/>
  <c r="CB368" i="12"/>
  <c r="CB429" i="12"/>
  <c r="CB246" i="12"/>
  <c r="CB308" i="12"/>
  <c r="CB16" i="12"/>
  <c r="CB54" i="12"/>
  <c r="CB505" i="12"/>
  <c r="CB61" i="12"/>
  <c r="CB164" i="12"/>
  <c r="CB328" i="12"/>
  <c r="CB187" i="12"/>
  <c r="CB311" i="12"/>
  <c r="CB510" i="12"/>
  <c r="CB279" i="12"/>
  <c r="CB421" i="12"/>
  <c r="CB214" i="12"/>
  <c r="CB329" i="12"/>
  <c r="CB264" i="12"/>
  <c r="CB386" i="12"/>
  <c r="CB172" i="12"/>
  <c r="CB255" i="12"/>
  <c r="CB138" i="12"/>
  <c r="CB130" i="12"/>
  <c r="CB168" i="12"/>
  <c r="CB514" i="12"/>
  <c r="CB66" i="12"/>
  <c r="CB305" i="12"/>
  <c r="CB79" i="12"/>
  <c r="CB431" i="12"/>
  <c r="CB239" i="12"/>
  <c r="CB263" i="12"/>
  <c r="CB158" i="12"/>
  <c r="CB423" i="12"/>
  <c r="CB99" i="12"/>
  <c r="CB330" i="12"/>
  <c r="CB225" i="12"/>
  <c r="CB249" i="12"/>
  <c r="CB231" i="12"/>
  <c r="CB35" i="12"/>
  <c r="CB349" i="12"/>
  <c r="CB381" i="12"/>
  <c r="CB217" i="12"/>
  <c r="CB470" i="12"/>
  <c r="H7" i="15" l="1"/>
  <c r="CP131" i="12"/>
  <c r="CP186" i="12"/>
  <c r="BQ9" i="12"/>
  <c r="BZ15" i="12"/>
  <c r="CP62" i="12"/>
  <c r="CP64" i="12"/>
  <c r="BZ68" i="12"/>
  <c r="CP72" i="12"/>
  <c r="BZ77" i="12"/>
  <c r="BZ90" i="12"/>
  <c r="CP107" i="12"/>
  <c r="BZ110" i="12"/>
  <c r="BZ140" i="12"/>
  <c r="BZ151" i="12"/>
  <c r="BZ154" i="12"/>
  <c r="BZ184" i="12"/>
  <c r="BZ186" i="12"/>
  <c r="BZ189" i="12"/>
  <c r="BZ210" i="12"/>
  <c r="BZ227" i="12"/>
  <c r="BZ255" i="12"/>
  <c r="BZ257" i="12"/>
  <c r="BZ279" i="12"/>
  <c r="BZ12" i="12"/>
  <c r="BZ17" i="12"/>
  <c r="BZ44" i="12"/>
  <c r="BZ55" i="12"/>
  <c r="CP67" i="12"/>
  <c r="BZ71" i="12"/>
  <c r="BZ82" i="12"/>
  <c r="BZ86" i="12"/>
  <c r="BZ94" i="12"/>
  <c r="BZ96" i="12"/>
  <c r="BZ100" i="12"/>
  <c r="CP127" i="12"/>
  <c r="CP130" i="12"/>
  <c r="BZ134" i="12"/>
  <c r="BZ145" i="12"/>
  <c r="BZ165" i="12"/>
  <c r="BZ170" i="12"/>
  <c r="BZ177" i="12"/>
  <c r="CP185" i="12"/>
  <c r="BZ191" i="12"/>
  <c r="BZ196" i="12"/>
  <c r="BZ203" i="12"/>
  <c r="BZ205" i="12"/>
  <c r="CP209" i="12"/>
  <c r="BZ212" i="12"/>
  <c r="CP217" i="12"/>
  <c r="CP235" i="12"/>
  <c r="CP240" i="12"/>
  <c r="BZ245" i="12"/>
  <c r="BZ247" i="12"/>
  <c r="CP266" i="12"/>
  <c r="CP43" i="12"/>
  <c r="CP45" i="12"/>
  <c r="CP47" i="12"/>
  <c r="CP49" i="12"/>
  <c r="CP70" i="12"/>
  <c r="CP75" i="12"/>
  <c r="CP85" i="12"/>
  <c r="CP161" i="12"/>
  <c r="CP169" i="12"/>
  <c r="CP174" i="12"/>
  <c r="CP176" i="12"/>
  <c r="CP202" i="12"/>
  <c r="CP214" i="12"/>
  <c r="CP237" i="12"/>
  <c r="CP268" i="12"/>
  <c r="CP270" i="12"/>
  <c r="CP288" i="12"/>
  <c r="CP358" i="12"/>
  <c r="CP16" i="12"/>
  <c r="CP22" i="12"/>
  <c r="CP39" i="12"/>
  <c r="CP51" i="12"/>
  <c r="CP115" i="12"/>
  <c r="BZ127" i="12"/>
  <c r="CP132" i="12"/>
  <c r="CP155" i="12"/>
  <c r="CP163" i="12"/>
  <c r="CP190" i="12"/>
  <c r="AB9" i="12"/>
  <c r="CP68" i="12"/>
  <c r="BZ185" i="12"/>
  <c r="BZ214" i="12"/>
  <c r="BZ220" i="12"/>
  <c r="BZ240" i="12"/>
  <c r="BZ358" i="12"/>
  <c r="BS9" i="12"/>
  <c r="CP30" i="12"/>
  <c r="BZ37" i="12"/>
  <c r="BZ67" i="12"/>
  <c r="BZ75" i="12"/>
  <c r="BZ78" i="12"/>
  <c r="BZ91" i="12"/>
  <c r="BZ98" i="12"/>
  <c r="BZ115" i="12"/>
  <c r="CP117" i="12"/>
  <c r="BZ155" i="12"/>
  <c r="CP157" i="12"/>
  <c r="BZ163" i="12"/>
  <c r="BZ169" i="12"/>
  <c r="BZ178" i="12"/>
  <c r="BZ208" i="12"/>
  <c r="CP244" i="12"/>
  <c r="BZ261" i="12"/>
  <c r="BZ268" i="12"/>
  <c r="CP279" i="12"/>
  <c r="BZ288" i="12"/>
  <c r="BZ312" i="12"/>
  <c r="CP339" i="12"/>
  <c r="CP343" i="12"/>
  <c r="AA9" i="12"/>
  <c r="BZ11" i="12"/>
  <c r="BZ16" i="12"/>
  <c r="BZ19" i="12"/>
  <c r="CP38" i="12"/>
  <c r="BZ42" i="12"/>
  <c r="CP46" i="12"/>
  <c r="CP48" i="12"/>
  <c r="CP50" i="12"/>
  <c r="BZ59" i="12"/>
  <c r="BZ70" i="12"/>
  <c r="BZ83" i="12"/>
  <c r="BZ85" i="12"/>
  <c r="I9" i="12"/>
  <c r="CP92" i="12"/>
  <c r="BZ112" i="12"/>
  <c r="BZ124" i="12"/>
  <c r="BZ135" i="12"/>
  <c r="BZ137" i="12"/>
  <c r="CP142" i="12"/>
  <c r="BZ146" i="12"/>
  <c r="CP148" i="12"/>
  <c r="BZ166" i="12"/>
  <c r="BZ176" i="12"/>
  <c r="CP177" i="12"/>
  <c r="BZ192" i="12"/>
  <c r="BZ195" i="12"/>
  <c r="BZ197" i="12"/>
  <c r="BZ199" i="12"/>
  <c r="BZ204" i="12"/>
  <c r="CP212" i="12"/>
  <c r="BZ231" i="12"/>
  <c r="CP236" i="12"/>
  <c r="CP267" i="12"/>
  <c r="BZ323" i="12"/>
  <c r="BZ330" i="12"/>
  <c r="CP334" i="12"/>
  <c r="BZ339" i="12"/>
  <c r="CP351" i="12"/>
  <c r="BZ356" i="12"/>
  <c r="CP363" i="12"/>
  <c r="BZ425" i="12"/>
  <c r="BZ443" i="12"/>
  <c r="CP455" i="12"/>
  <c r="CP517" i="12"/>
  <c r="BZ223" i="12"/>
  <c r="CP246" i="12"/>
  <c r="BZ250" i="12"/>
  <c r="CP255" i="12"/>
  <c r="CP258" i="12"/>
  <c r="BZ262" i="12"/>
  <c r="CP264" i="12"/>
  <c r="CP275" i="12"/>
  <c r="BZ282" i="12"/>
  <c r="BZ290" i="12"/>
  <c r="CP292" i="12"/>
  <c r="CP297" i="12"/>
  <c r="CP309" i="12"/>
  <c r="BZ336" i="12"/>
  <c r="CP342" i="12"/>
  <c r="CP347" i="12"/>
  <c r="CP357" i="12"/>
  <c r="CP368" i="12"/>
  <c r="CP370" i="12"/>
  <c r="BZ382" i="12"/>
  <c r="BZ389" i="12"/>
  <c r="BZ402" i="12"/>
  <c r="BZ407" i="12"/>
  <c r="BZ415" i="12"/>
  <c r="BZ422" i="12"/>
  <c r="BZ430" i="12"/>
  <c r="BZ433" i="12"/>
  <c r="BZ436" i="12"/>
  <c r="CP442" i="12"/>
  <c r="CP444" i="12"/>
  <c r="BZ447" i="12"/>
  <c r="BZ451" i="12"/>
  <c r="CP457" i="12"/>
  <c r="BZ461" i="12"/>
  <c r="BZ472" i="12"/>
  <c r="CP474" i="12"/>
  <c r="BZ481" i="12"/>
  <c r="BZ487" i="12"/>
  <c r="CP492" i="12"/>
  <c r="CP500" i="12"/>
  <c r="BZ517" i="12"/>
  <c r="CP521" i="12"/>
  <c r="CP530" i="12"/>
  <c r="CP328" i="12"/>
  <c r="CP406" i="12"/>
  <c r="CP409" i="12"/>
  <c r="CP432" i="12"/>
  <c r="BZ297" i="12"/>
  <c r="BZ320" i="12"/>
  <c r="CP322" i="12"/>
  <c r="BZ334" i="12"/>
  <c r="BZ347" i="12"/>
  <c r="BZ363" i="12"/>
  <c r="CP372" i="12"/>
  <c r="BZ379" i="12"/>
  <c r="BZ418" i="12"/>
  <c r="BZ421" i="12"/>
  <c r="BZ438" i="12"/>
  <c r="CP448" i="12"/>
  <c r="CP459" i="12"/>
  <c r="BZ480" i="12"/>
  <c r="BZ484" i="12"/>
  <c r="BZ490" i="12"/>
  <c r="BZ498" i="12"/>
  <c r="CP408" i="12"/>
  <c r="CP417" i="12"/>
  <c r="BZ506" i="12"/>
  <c r="BZ508" i="12"/>
  <c r="BZ514" i="12"/>
  <c r="BZ516" i="12"/>
  <c r="BZ521" i="12"/>
  <c r="CP245" i="12"/>
  <c r="CP254" i="12"/>
  <c r="CP256" i="12"/>
  <c r="CP265" i="12"/>
  <c r="BZ292" i="12"/>
  <c r="CP296" i="12"/>
  <c r="CP298" i="12"/>
  <c r="BZ309" i="12"/>
  <c r="CP310" i="12"/>
  <c r="BZ331" i="12"/>
  <c r="BZ340" i="12"/>
  <c r="BZ342" i="12"/>
  <c r="CP346" i="12"/>
  <c r="BZ352" i="12"/>
  <c r="CP354" i="12"/>
  <c r="BZ381" i="12"/>
  <c r="BZ388" i="12"/>
  <c r="BZ393" i="12"/>
  <c r="CP395" i="12"/>
  <c r="BZ401" i="12"/>
  <c r="CP430" i="12"/>
  <c r="BZ442" i="12"/>
  <c r="CP443" i="12"/>
  <c r="BZ450" i="12"/>
  <c r="CP451" i="12"/>
  <c r="CP461" i="12"/>
  <c r="BZ465" i="12"/>
  <c r="BZ483" i="12"/>
  <c r="BZ489" i="12"/>
  <c r="CP491" i="12"/>
  <c r="CP513" i="12"/>
  <c r="CP515" i="12"/>
  <c r="CP520" i="12"/>
  <c r="BZ216" i="12"/>
  <c r="CP218" i="12"/>
  <c r="BZ243" i="12"/>
  <c r="CP248" i="12"/>
  <c r="BZ283" i="12"/>
  <c r="BZ285" i="12"/>
  <c r="BZ301" i="12"/>
  <c r="BZ303" i="12"/>
  <c r="CP308" i="12"/>
  <c r="BZ324" i="12"/>
  <c r="CP327" i="12"/>
  <c r="BZ337" i="12"/>
  <c r="CP341" i="12"/>
  <c r="BZ362" i="12"/>
  <c r="CP371" i="12"/>
  <c r="BZ376" i="12"/>
  <c r="BZ383" i="12"/>
  <c r="BZ390" i="12"/>
  <c r="CP392" i="12"/>
  <c r="BZ398" i="12"/>
  <c r="CP400" i="12"/>
  <c r="CP407" i="12"/>
  <c r="CP422" i="12"/>
  <c r="BZ426" i="12"/>
  <c r="BZ437" i="12"/>
  <c r="CP441" i="12"/>
  <c r="CP447" i="12"/>
  <c r="CP449" i="12"/>
  <c r="BZ454" i="12"/>
  <c r="BZ456" i="12"/>
  <c r="CP458" i="12"/>
  <c r="BZ468" i="12"/>
  <c r="CP470" i="12"/>
  <c r="CP475" i="12"/>
  <c r="CP479" i="12"/>
  <c r="BZ497" i="12"/>
  <c r="CP504" i="12"/>
  <c r="CP525" i="12"/>
  <c r="CP463" i="12"/>
  <c r="CP487" i="12"/>
  <c r="CP509" i="12"/>
  <c r="BZ520" i="12"/>
  <c r="CB9" i="12"/>
  <c r="CP12" i="12"/>
  <c r="CO9" i="12"/>
  <c r="AW9" i="12"/>
  <c r="CM9" i="12"/>
  <c r="BZ10" i="12"/>
  <c r="BP9" i="12"/>
  <c r="CP11" i="12"/>
  <c r="CP29" i="12"/>
  <c r="CP56" i="12"/>
  <c r="CP116" i="12"/>
  <c r="CP126" i="12"/>
  <c r="CP136" i="12"/>
  <c r="CP141" i="12"/>
  <c r="CP17" i="12"/>
  <c r="BZ21" i="12"/>
  <c r="BZ33" i="12"/>
  <c r="BZ36" i="12"/>
  <c r="BZ95" i="12"/>
  <c r="CP120" i="12"/>
  <c r="BZ130" i="12"/>
  <c r="BZ162" i="12"/>
  <c r="CP166" i="12"/>
  <c r="BZ175" i="12"/>
  <c r="CP181" i="12"/>
  <c r="CP162" i="12"/>
  <c r="CP182" i="12"/>
  <c r="BZ29" i="12"/>
  <c r="CP33" i="12"/>
  <c r="CP36" i="12"/>
  <c r="CP37" i="12"/>
  <c r="CP44" i="12"/>
  <c r="BZ56" i="12"/>
  <c r="CP60" i="12"/>
  <c r="CP83" i="12"/>
  <c r="CP84" i="12"/>
  <c r="CP91" i="12"/>
  <c r="BZ116" i="12"/>
  <c r="BZ120" i="12"/>
  <c r="BZ126" i="12"/>
  <c r="BZ136" i="12"/>
  <c r="BZ141" i="12"/>
  <c r="BZ147" i="12"/>
  <c r="CP151" i="12"/>
  <c r="BZ156" i="12"/>
  <c r="BZ171" i="12"/>
  <c r="CP175" i="12"/>
  <c r="CP187" i="12"/>
  <c r="CP211" i="12"/>
  <c r="BZ117" i="12"/>
  <c r="BZ121" i="12"/>
  <c r="BZ131" i="12"/>
  <c r="BZ143" i="12"/>
  <c r="BZ148" i="12"/>
  <c r="BZ152" i="12"/>
  <c r="BZ157" i="12"/>
  <c r="BZ187" i="12"/>
  <c r="CP191" i="12"/>
  <c r="CP192" i="12"/>
  <c r="CP215" i="12"/>
  <c r="BZ215" i="12"/>
  <c r="CP289" i="12"/>
  <c r="BZ302" i="12"/>
  <c r="BZ314" i="12"/>
  <c r="BZ319" i="12"/>
  <c r="CP332" i="12"/>
  <c r="BZ345" i="12"/>
  <c r="BZ346" i="12"/>
  <c r="BZ351" i="12"/>
  <c r="BZ360" i="12"/>
  <c r="BZ361" i="12"/>
  <c r="CP364" i="12"/>
  <c r="CP367" i="12"/>
  <c r="CP380" i="12"/>
  <c r="CP249" i="12"/>
  <c r="CP259" i="12"/>
  <c r="BZ295" i="12"/>
  <c r="CP302" i="12"/>
  <c r="BZ315" i="12"/>
  <c r="CP319" i="12"/>
  <c r="BZ322" i="12"/>
  <c r="BZ325" i="12"/>
  <c r="BZ249" i="12"/>
  <c r="BZ259" i="12"/>
  <c r="BZ269" i="12"/>
  <c r="BZ278" i="12"/>
  <c r="BZ284" i="12"/>
  <c r="BZ289" i="12"/>
  <c r="CP295" i="12"/>
  <c r="BZ308" i="12"/>
  <c r="CP314" i="12"/>
  <c r="CP315" i="12"/>
  <c r="CP321" i="12"/>
  <c r="CP325" i="12"/>
  <c r="BZ332" i="12"/>
  <c r="CP340" i="12"/>
  <c r="BZ353" i="12"/>
  <c r="BZ354" i="12"/>
  <c r="CP356" i="12"/>
  <c r="CP361" i="12"/>
  <c r="BZ367" i="12"/>
  <c r="CP387" i="12"/>
  <c r="CP269" i="12"/>
  <c r="CP284" i="12"/>
  <c r="CP331" i="12"/>
  <c r="CP353" i="12"/>
  <c r="BZ364" i="12"/>
  <c r="CP379" i="12"/>
  <c r="CP413" i="12"/>
  <c r="CP414" i="12"/>
  <c r="CP485" i="12"/>
  <c r="CP378" i="12"/>
  <c r="CP391" i="12"/>
  <c r="CP394" i="12"/>
  <c r="CP399" i="12"/>
  <c r="CP402" i="12"/>
  <c r="CP427" i="12"/>
  <c r="BZ369" i="12"/>
  <c r="CP423" i="12"/>
  <c r="BZ427" i="12"/>
  <c r="CP429" i="12"/>
  <c r="CP434" i="12"/>
  <c r="BZ444" i="12"/>
  <c r="BZ470" i="12"/>
  <c r="CP472" i="12"/>
  <c r="BZ485" i="12"/>
  <c r="BZ495" i="12"/>
  <c r="BZ499" i="12"/>
  <c r="BZ445" i="12"/>
  <c r="BZ453" i="12"/>
  <c r="BZ496" i="12"/>
  <c r="CP498" i="12"/>
  <c r="CP499" i="12"/>
  <c r="BZ507" i="12"/>
  <c r="BZ509" i="12"/>
  <c r="BZ513" i="12"/>
  <c r="BZ519" i="12"/>
  <c r="BZ439" i="12"/>
  <c r="BZ446" i="12"/>
  <c r="CP456" i="12"/>
  <c r="BZ469" i="12"/>
  <c r="BZ478" i="12"/>
  <c r="CP495" i="12"/>
  <c r="CP507" i="12"/>
  <c r="CP529" i="12"/>
  <c r="CP9" i="12" l="1"/>
  <c r="BZ9" i="12"/>
  <c r="N10" i="9" l="1"/>
  <c r="K17" i="15" l="1"/>
  <c r="N13" i="15" l="1"/>
  <c r="N16" i="15"/>
  <c r="N17" i="15"/>
  <c r="N18" i="15"/>
  <c r="N7" i="15"/>
  <c r="N10" i="15"/>
  <c r="N15" i="15"/>
  <c r="N12" i="15"/>
  <c r="N14" i="15"/>
  <c r="K13" i="15"/>
  <c r="K10" i="15"/>
  <c r="K12" i="15" l="1"/>
  <c r="K18" i="15"/>
  <c r="K11" i="15"/>
  <c r="K15" i="15"/>
  <c r="K14" i="15"/>
  <c r="K16" i="15"/>
  <c r="N9" i="15"/>
  <c r="M5" i="15"/>
  <c r="D6" i="15"/>
  <c r="E6" i="15" s="1"/>
  <c r="N5" i="15" l="1"/>
  <c r="K9" i="15"/>
  <c r="K5" i="15" s="1"/>
  <c r="J5" i="15"/>
  <c r="J20" i="9" l="1"/>
  <c r="J17" i="9"/>
  <c r="J12" i="9"/>
  <c r="J18" i="9"/>
  <c r="J21" i="9"/>
  <c r="J13" i="9"/>
  <c r="J14" i="9"/>
  <c r="J16" i="9"/>
  <c r="J22" i="9"/>
  <c r="J19" i="9" l="1"/>
  <c r="J15" i="9"/>
  <c r="J11" i="9"/>
  <c r="N22" i="10" l="1"/>
  <c r="H22" i="10"/>
  <c r="C22" i="10"/>
  <c r="N21" i="10"/>
  <c r="H21" i="10"/>
  <c r="C21" i="10"/>
  <c r="N20" i="10"/>
  <c r="H20" i="10"/>
  <c r="C20" i="10"/>
  <c r="N19" i="10"/>
  <c r="H19" i="10"/>
  <c r="C19" i="10"/>
  <c r="N18" i="10"/>
  <c r="H18" i="10"/>
  <c r="C18" i="10"/>
  <c r="N17" i="10"/>
  <c r="H17" i="10"/>
  <c r="C17" i="10"/>
  <c r="N16" i="10"/>
  <c r="H16" i="10"/>
  <c r="C16" i="10"/>
  <c r="N15" i="10"/>
  <c r="H15" i="10"/>
  <c r="C15" i="10"/>
  <c r="N14" i="10"/>
  <c r="H14" i="10"/>
  <c r="C14" i="10"/>
  <c r="N13" i="10"/>
  <c r="H13" i="10"/>
  <c r="C13" i="10"/>
  <c r="N12" i="10"/>
  <c r="H12" i="10"/>
  <c r="C12" i="10"/>
  <c r="N11" i="10"/>
  <c r="H11" i="10"/>
  <c r="C11" i="10"/>
  <c r="N10" i="10"/>
  <c r="H10" i="10"/>
  <c r="C10" i="10"/>
  <c r="O9" i="10"/>
  <c r="M9" i="10"/>
  <c r="L9" i="10"/>
  <c r="I9" i="10"/>
  <c r="G9" i="10"/>
  <c r="F9" i="10"/>
  <c r="Q7" i="15" l="1"/>
  <c r="Q5" i="15" s="1"/>
  <c r="P5" i="15"/>
  <c r="D7" i="15"/>
  <c r="E7" i="15" s="1"/>
  <c r="H9" i="10"/>
  <c r="C9" i="10"/>
  <c r="N9" i="10"/>
  <c r="C10" i="9"/>
  <c r="C18" i="9" l="1"/>
  <c r="C11" i="9"/>
  <c r="C13" i="9" l="1"/>
  <c r="C20" i="9"/>
  <c r="C17" i="9"/>
  <c r="C22" i="9"/>
  <c r="C15" i="9"/>
  <c r="C21" i="9"/>
  <c r="C19" i="9"/>
  <c r="C12" i="9"/>
  <c r="O9" i="9"/>
  <c r="C16" i="9"/>
  <c r="L9" i="9"/>
  <c r="F9" i="9"/>
  <c r="C14" i="9"/>
  <c r="I9" i="9"/>
  <c r="C9" i="9" l="1"/>
  <c r="J11" i="10" l="1"/>
  <c r="K11" i="9"/>
  <c r="K11" i="10" l="1"/>
  <c r="J12" i="10" l="1"/>
  <c r="K12" i="9" l="1"/>
  <c r="K12" i="10"/>
  <c r="N21" i="9" l="1"/>
  <c r="M9" i="9" l="1"/>
  <c r="N11" i="9"/>
  <c r="N13" i="9"/>
  <c r="N12" i="9"/>
  <c r="N17" i="9"/>
  <c r="N19" i="9"/>
  <c r="N15" i="9"/>
  <c r="N16" i="9"/>
  <c r="N18" i="9"/>
  <c r="N22" i="9"/>
  <c r="N20" i="9"/>
  <c r="N14" i="9"/>
  <c r="N9" i="9" l="1"/>
  <c r="J15" i="10"/>
  <c r="J19" i="10"/>
  <c r="J14" i="10"/>
  <c r="J18" i="10"/>
  <c r="J22" i="10"/>
  <c r="J21" i="10"/>
  <c r="J13" i="10"/>
  <c r="J16" i="10"/>
  <c r="J20" i="10"/>
  <c r="K17" i="9"/>
  <c r="J17" i="10"/>
  <c r="H11" i="7"/>
  <c r="E11" i="7" s="1"/>
  <c r="H10" i="7"/>
  <c r="E10" i="7" s="1"/>
  <c r="AE9" i="7"/>
  <c r="AQ12" i="7"/>
  <c r="AM12" i="7"/>
  <c r="AI12" i="7"/>
  <c r="AF12" i="7"/>
  <c r="AC12" i="7"/>
  <c r="Y12" i="7"/>
  <c r="U12" i="7"/>
  <c r="N12" i="7"/>
  <c r="H12" i="7"/>
  <c r="G12" i="7" s="1"/>
  <c r="D12" i="7"/>
  <c r="K16" i="9" l="1"/>
  <c r="K21" i="9"/>
  <c r="K18" i="9"/>
  <c r="K19" i="9"/>
  <c r="K16" i="10"/>
  <c r="K21" i="10"/>
  <c r="K18" i="10"/>
  <c r="K19" i="10"/>
  <c r="K20" i="9"/>
  <c r="K13" i="9"/>
  <c r="K22" i="9"/>
  <c r="K14" i="9"/>
  <c r="K15" i="9"/>
  <c r="K20" i="10"/>
  <c r="K13" i="10"/>
  <c r="K22" i="10"/>
  <c r="K14" i="10"/>
  <c r="K15" i="10"/>
  <c r="K17" i="10"/>
  <c r="E12" i="7"/>
  <c r="F12" i="7" l="1"/>
  <c r="D22" i="7" l="1"/>
  <c r="D21" i="7"/>
  <c r="D20" i="7"/>
  <c r="D19" i="7"/>
  <c r="D18" i="7"/>
  <c r="D17" i="7"/>
  <c r="D16" i="7"/>
  <c r="D15" i="7"/>
  <c r="D14" i="7"/>
  <c r="D13" i="7"/>
  <c r="AQ22" i="7"/>
  <c r="AQ21" i="7"/>
  <c r="AQ20" i="7"/>
  <c r="AQ19" i="7"/>
  <c r="AQ18" i="7"/>
  <c r="AQ17" i="7"/>
  <c r="AQ16" i="7"/>
  <c r="AQ15" i="7"/>
  <c r="AQ14" i="7"/>
  <c r="AQ13" i="7"/>
  <c r="AR9" i="7"/>
  <c r="AP9" i="7"/>
  <c r="AN9" i="7"/>
  <c r="AL9" i="7"/>
  <c r="AK9" i="7"/>
  <c r="AJ9" i="7"/>
  <c r="AH9" i="7"/>
  <c r="AG9" i="7"/>
  <c r="AD9" i="7"/>
  <c r="Z9" i="7"/>
  <c r="X9" i="7"/>
  <c r="W9" i="7"/>
  <c r="V9" i="7"/>
  <c r="T9" i="7"/>
  <c r="S9" i="7"/>
  <c r="R9" i="7"/>
  <c r="Q9" i="7"/>
  <c r="P9" i="7"/>
  <c r="O9" i="7"/>
  <c r="M9" i="7"/>
  <c r="L9" i="7"/>
  <c r="K9" i="7"/>
  <c r="J9" i="7"/>
  <c r="I9" i="7"/>
  <c r="C9" i="7"/>
  <c r="AB9" i="7"/>
  <c r="AA9" i="7"/>
  <c r="AC9" i="7" s="1"/>
  <c r="AM22" i="7"/>
  <c r="AI22" i="7"/>
  <c r="AF22" i="7"/>
  <c r="AC22" i="7"/>
  <c r="Y22" i="7"/>
  <c r="U22" i="7"/>
  <c r="N22" i="7"/>
  <c r="H22" i="7"/>
  <c r="AM21" i="7"/>
  <c r="AI21" i="7"/>
  <c r="AF21" i="7"/>
  <c r="AC21" i="7"/>
  <c r="Y21" i="7"/>
  <c r="U21" i="7"/>
  <c r="N21" i="7"/>
  <c r="H21" i="7"/>
  <c r="AM20" i="7"/>
  <c r="AI20" i="7"/>
  <c r="AF20" i="7"/>
  <c r="AC20" i="7"/>
  <c r="Y20" i="7"/>
  <c r="U20" i="7"/>
  <c r="N20" i="7"/>
  <c r="H20" i="7"/>
  <c r="AM19" i="7"/>
  <c r="AI19" i="7"/>
  <c r="AF19" i="7"/>
  <c r="AC19" i="7"/>
  <c r="Y19" i="7"/>
  <c r="U19" i="7"/>
  <c r="N19" i="7"/>
  <c r="H19" i="7"/>
  <c r="AM18" i="7"/>
  <c r="AI18" i="7"/>
  <c r="AF18" i="7"/>
  <c r="AC18" i="7"/>
  <c r="Y18" i="7"/>
  <c r="U18" i="7"/>
  <c r="N18" i="7"/>
  <c r="H18" i="7"/>
  <c r="AM17" i="7"/>
  <c r="AI17" i="7"/>
  <c r="AF17" i="7"/>
  <c r="AC17" i="7"/>
  <c r="Y17" i="7"/>
  <c r="U17" i="7"/>
  <c r="N17" i="7"/>
  <c r="H17" i="7"/>
  <c r="AM16" i="7"/>
  <c r="AI16" i="7"/>
  <c r="AF16" i="7"/>
  <c r="AC16" i="7"/>
  <c r="Y16" i="7"/>
  <c r="U16" i="7"/>
  <c r="N16" i="7"/>
  <c r="H16" i="7"/>
  <c r="AM15" i="7"/>
  <c r="AI15" i="7"/>
  <c r="AF15" i="7"/>
  <c r="AC15" i="7"/>
  <c r="Y15" i="7"/>
  <c r="U15" i="7"/>
  <c r="N15" i="7"/>
  <c r="H15" i="7"/>
  <c r="AM14" i="7"/>
  <c r="AI14" i="7"/>
  <c r="AF14" i="7"/>
  <c r="AC14" i="7"/>
  <c r="Y14" i="7"/>
  <c r="U14" i="7"/>
  <c r="N14" i="7"/>
  <c r="H14" i="7"/>
  <c r="AM13" i="7"/>
  <c r="AI13" i="7"/>
  <c r="AF13" i="7"/>
  <c r="AC13" i="7"/>
  <c r="Y13" i="7"/>
  <c r="U13" i="7"/>
  <c r="N13" i="7"/>
  <c r="H13" i="7"/>
  <c r="C7" i="4"/>
  <c r="H7" i="4"/>
  <c r="J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E8" i="4"/>
  <c r="G8" i="4" s="1"/>
  <c r="K8" i="4"/>
  <c r="E9" i="4"/>
  <c r="G9" i="4"/>
  <c r="K9" i="4"/>
  <c r="E10" i="4"/>
  <c r="G10" i="4" s="1"/>
  <c r="K10" i="4"/>
  <c r="E11" i="4"/>
  <c r="G11" i="4" s="1"/>
  <c r="K11" i="4"/>
  <c r="I11" i="4" s="1"/>
  <c r="E12" i="4"/>
  <c r="G12" i="4" s="1"/>
  <c r="K12" i="4"/>
  <c r="E13" i="4"/>
  <c r="G13" i="4" s="1"/>
  <c r="K13" i="4"/>
  <c r="I13" i="4" s="1"/>
  <c r="E14" i="4"/>
  <c r="G14" i="4" s="1"/>
  <c r="K14" i="4"/>
  <c r="E15" i="4"/>
  <c r="G15" i="4" s="1"/>
  <c r="K15" i="4"/>
  <c r="I15" i="4" s="1"/>
  <c r="E16" i="4"/>
  <c r="G16" i="4" s="1"/>
  <c r="K16" i="4"/>
  <c r="I16" i="4" s="1"/>
  <c r="E17" i="4"/>
  <c r="G17" i="4" s="1"/>
  <c r="K17" i="4"/>
  <c r="E18" i="4"/>
  <c r="G18" i="4" s="1"/>
  <c r="K18" i="4"/>
  <c r="E19" i="4"/>
  <c r="G19" i="4" s="1"/>
  <c r="K19" i="4"/>
  <c r="E20" i="4"/>
  <c r="G20" i="4" s="1"/>
  <c r="K20" i="4"/>
  <c r="I20" i="4" s="1"/>
  <c r="I12" i="4" l="1"/>
  <c r="I19" i="4"/>
  <c r="I17" i="4"/>
  <c r="K7" i="4"/>
  <c r="I18" i="4"/>
  <c r="I14" i="4"/>
  <c r="I10" i="4"/>
  <c r="AM9" i="7"/>
  <c r="Y9" i="7"/>
  <c r="G15" i="7"/>
  <c r="E15" i="7" s="1"/>
  <c r="G16" i="7"/>
  <c r="H9" i="7"/>
  <c r="G17" i="7"/>
  <c r="G18" i="7"/>
  <c r="G19" i="7"/>
  <c r="G20" i="7"/>
  <c r="G21" i="7"/>
  <c r="G22" i="7"/>
  <c r="G13" i="7"/>
  <c r="G14" i="7"/>
  <c r="AO9" i="7"/>
  <c r="AQ9" i="7" s="1"/>
  <c r="D9" i="7"/>
  <c r="AI9" i="7"/>
  <c r="N9" i="7"/>
  <c r="U9" i="7"/>
  <c r="AF9" i="7"/>
  <c r="E7" i="4"/>
  <c r="G7" i="4" s="1"/>
  <c r="I7" i="4" l="1"/>
  <c r="E21" i="7"/>
  <c r="E17" i="7"/>
  <c r="F17" i="7" s="1"/>
  <c r="F15" i="7"/>
  <c r="E22" i="7"/>
  <c r="E18" i="7"/>
  <c r="E16" i="7"/>
  <c r="F21" i="7"/>
  <c r="E13" i="7"/>
  <c r="E19" i="7"/>
  <c r="E20" i="7"/>
  <c r="E14" i="7"/>
  <c r="G9" i="7"/>
  <c r="F13" i="7" l="1"/>
  <c r="E9" i="7"/>
  <c r="F9" i="7" s="1"/>
  <c r="F22" i="7"/>
  <c r="F18" i="7"/>
  <c r="F19" i="7"/>
  <c r="F16" i="7"/>
  <c r="F14" i="7"/>
  <c r="F20" i="7"/>
  <c r="H15" i="15" l="1"/>
  <c r="D15" i="15"/>
  <c r="E15" i="15" s="1"/>
  <c r="H9" i="15" l="1"/>
  <c r="D9" i="15"/>
  <c r="E9" i="15" s="1"/>
  <c r="H18" i="15"/>
  <c r="D18" i="15"/>
  <c r="E18" i="15" s="1"/>
  <c r="H8" i="15"/>
  <c r="D8" i="15"/>
  <c r="E8" i="15" s="1"/>
  <c r="H17" i="15"/>
  <c r="D17" i="15"/>
  <c r="E17" i="15" s="1"/>
  <c r="H13" i="15"/>
  <c r="D13" i="15"/>
  <c r="E13" i="15" s="1"/>
  <c r="H14" i="15" l="1"/>
  <c r="D14" i="15"/>
  <c r="E14" i="15" s="1"/>
  <c r="H11" i="15"/>
  <c r="D11" i="15"/>
  <c r="E11" i="15" s="1"/>
  <c r="H12" i="15"/>
  <c r="D12" i="15"/>
  <c r="E12" i="15" s="1"/>
  <c r="G5" i="15"/>
  <c r="D5" i="15" s="1"/>
  <c r="E5" i="15" s="1"/>
  <c r="H16" i="15"/>
  <c r="D16" i="15"/>
  <c r="E16" i="15" s="1"/>
  <c r="D10" i="15"/>
  <c r="E10" i="15" s="1"/>
  <c r="H10" i="15"/>
  <c r="H5" i="15" l="1"/>
  <c r="J10" i="10"/>
  <c r="J10" i="9"/>
  <c r="K10" i="10" l="1"/>
  <c r="K9" i="10" s="1"/>
  <c r="J9" i="9"/>
  <c r="K10" i="9"/>
  <c r="K9" i="9" s="1"/>
  <c r="J9" i="10"/>
  <c r="G17" i="9" l="1"/>
  <c r="G20" i="9"/>
  <c r="G21" i="9"/>
  <c r="G22" i="9"/>
  <c r="G18" i="9"/>
  <c r="H17" i="9" l="1"/>
  <c r="G15" i="9"/>
  <c r="G13" i="9"/>
  <c r="G19" i="9"/>
  <c r="G10" i="9"/>
  <c r="G14" i="9"/>
  <c r="G11" i="9"/>
  <c r="G16" i="9"/>
  <c r="H21" i="9"/>
  <c r="H20" i="9"/>
  <c r="H22" i="9"/>
  <c r="H18" i="9"/>
  <c r="H15" i="9" l="1"/>
  <c r="H13" i="9"/>
  <c r="H11" i="9"/>
  <c r="H14" i="9"/>
  <c r="H10" i="9"/>
  <c r="H19" i="9"/>
  <c r="H16" i="9"/>
  <c r="G12" i="9"/>
  <c r="H12" i="9" l="1"/>
  <c r="H9" i="9" s="1"/>
  <c r="G9" i="9"/>
  <c r="Q15" i="15"/>
  <c r="Q18" i="15"/>
  <c r="Q17" i="15"/>
  <c r="Q12" i="15"/>
  <c r="Q14" i="15"/>
  <c r="Q13" i="15"/>
  <c r="Q11" i="15"/>
  <c r="Q8" i="15"/>
  <c r="Q16" i="15"/>
  <c r="Q9" i="15"/>
  <c r="Q10" i="15"/>
  <c r="P20" i="9" l="1"/>
  <c r="D20" i="9" s="1"/>
  <c r="E20" i="9" s="1"/>
  <c r="P20" i="10"/>
  <c r="D20" i="10" s="1"/>
  <c r="E20" i="10" s="1"/>
  <c r="P16" i="9"/>
  <c r="Q16" i="9" s="1"/>
  <c r="P16" i="10"/>
  <c r="D16" i="10" s="1"/>
  <c r="E16" i="10" s="1"/>
  <c r="P19" i="10"/>
  <c r="Q19" i="10" s="1"/>
  <c r="P19" i="9"/>
  <c r="Q19" i="9" s="1"/>
  <c r="P22" i="9"/>
  <c r="Q22" i="9" s="1"/>
  <c r="P22" i="10"/>
  <c r="Q22" i="10" s="1"/>
  <c r="P12" i="9"/>
  <c r="Q12" i="9" s="1"/>
  <c r="P12" i="10"/>
  <c r="D12" i="10" s="1"/>
  <c r="E12" i="10" s="1"/>
  <c r="P21" i="10"/>
  <c r="P21" i="9"/>
  <c r="D16" i="9"/>
  <c r="E16" i="9" s="1"/>
  <c r="P15" i="10"/>
  <c r="P15" i="9"/>
  <c r="Q20" i="9" l="1"/>
  <c r="D19" i="9"/>
  <c r="E19" i="9" s="1"/>
  <c r="P18" i="9"/>
  <c r="Q16" i="10"/>
  <c r="P13" i="10"/>
  <c r="D13" i="10" s="1"/>
  <c r="E13" i="10" s="1"/>
  <c r="D22" i="10"/>
  <c r="E22" i="10" s="1"/>
  <c r="Q20" i="10"/>
  <c r="D12" i="9"/>
  <c r="E12" i="9" s="1"/>
  <c r="P18" i="10"/>
  <c r="Q18" i="10" s="1"/>
  <c r="P17" i="10"/>
  <c r="Q17" i="10" s="1"/>
  <c r="Q12" i="10"/>
  <c r="D22" i="9"/>
  <c r="E22" i="9" s="1"/>
  <c r="P13" i="9"/>
  <c r="D13" i="9" s="1"/>
  <c r="E13" i="9" s="1"/>
  <c r="P17" i="9"/>
  <c r="Q17" i="9" s="1"/>
  <c r="D19" i="10"/>
  <c r="E19" i="10" s="1"/>
  <c r="P11" i="10"/>
  <c r="P11" i="9"/>
  <c r="P10" i="10"/>
  <c r="P10" i="9"/>
  <c r="P14" i="9"/>
  <c r="P14" i="10"/>
  <c r="Q15" i="10"/>
  <c r="D15" i="10"/>
  <c r="E15" i="10" s="1"/>
  <c r="Q21" i="10"/>
  <c r="D21" i="10"/>
  <c r="E21" i="10" s="1"/>
  <c r="D18" i="9"/>
  <c r="E18" i="9" s="1"/>
  <c r="Q18" i="9"/>
  <c r="D15" i="9"/>
  <c r="E15" i="9" s="1"/>
  <c r="Q15" i="9"/>
  <c r="D21" i="9"/>
  <c r="E21" i="9" s="1"/>
  <c r="Q21" i="9"/>
  <c r="Q13" i="10"/>
  <c r="D18" i="10" l="1"/>
  <c r="E18" i="10" s="1"/>
  <c r="D17" i="10"/>
  <c r="E17" i="10" s="1"/>
  <c r="Q13" i="9"/>
  <c r="P9" i="10"/>
  <c r="D17" i="9"/>
  <c r="E17" i="9" s="1"/>
  <c r="D10" i="9"/>
  <c r="E10" i="9" s="1"/>
  <c r="P9" i="9"/>
  <c r="Q10" i="9"/>
  <c r="Q14" i="10"/>
  <c r="D14" i="10"/>
  <c r="E14" i="10" s="1"/>
  <c r="D14" i="9"/>
  <c r="E14" i="9" s="1"/>
  <c r="Q14" i="9"/>
  <c r="D11" i="9"/>
  <c r="E11" i="9" s="1"/>
  <c r="Q11" i="9"/>
  <c r="Q10" i="10"/>
  <c r="D10" i="10"/>
  <c r="E10" i="10" s="1"/>
  <c r="Q11" i="10"/>
  <c r="D11" i="10"/>
  <c r="E11" i="10" s="1"/>
  <c r="Q9" i="9" l="1"/>
  <c r="Q9" i="10"/>
  <c r="E9" i="9"/>
  <c r="E9" i="10"/>
  <c r="D9" i="10"/>
  <c r="D9" i="9"/>
</calcChain>
</file>

<file path=xl/sharedStrings.xml><?xml version="1.0" encoding="utf-8"?>
<sst xmlns="http://schemas.openxmlformats.org/spreadsheetml/2006/main" count="18568" uniqueCount="3012">
  <si>
    <t>№</t>
  </si>
  <si>
    <t>шу жумладан:</t>
  </si>
  <si>
    <t>Хоразм вилояти</t>
  </si>
  <si>
    <t>Урганч шаҳар</t>
  </si>
  <si>
    <t>Хива шаҳри</t>
  </si>
  <si>
    <t>Боғот тумани</t>
  </si>
  <si>
    <t>Гурлан тумани</t>
  </si>
  <si>
    <t>Қўшкўпир тумани</t>
  </si>
  <si>
    <t>Урганч тумани</t>
  </si>
  <si>
    <t>Ҳазорасп тумани</t>
  </si>
  <si>
    <t>Хонқа тумани</t>
  </si>
  <si>
    <t xml:space="preserve">Хива тумани </t>
  </si>
  <si>
    <t>Шовот тумани</t>
  </si>
  <si>
    <t>Янгиариқ тумани</t>
  </si>
  <si>
    <t>Янгибозор тумани</t>
  </si>
  <si>
    <t>Тупроққалъа тумани</t>
  </si>
  <si>
    <t>шундан:</t>
  </si>
  <si>
    <t>жами</t>
  </si>
  <si>
    <t>шундан</t>
  </si>
  <si>
    <t>Доимий</t>
  </si>
  <si>
    <t xml:space="preserve">Агрокластерларда </t>
  </si>
  <si>
    <t xml:space="preserve">Фермер хўжаликлари
ва Қ/Х корхоналарида </t>
  </si>
  <si>
    <t xml:space="preserve">Деҳқон хўжалиги учун ер ажратиш </t>
  </si>
  <si>
    <t>Томорқа хизмати</t>
  </si>
  <si>
    <r>
      <t>Пиллачилик соҳаси</t>
    </r>
    <r>
      <rPr>
        <b/>
        <i/>
        <sz val="36"/>
        <color theme="1"/>
        <rFont val="Cambria"/>
        <family val="1"/>
        <charset val="204"/>
      </rPr>
      <t/>
    </r>
  </si>
  <si>
    <t>Сув хўжалигида</t>
  </si>
  <si>
    <t>Ўрмон хўжалигида</t>
  </si>
  <si>
    <t>Мавсумий</t>
  </si>
  <si>
    <t>Жами</t>
  </si>
  <si>
    <r>
      <rPr>
        <b/>
        <i/>
        <sz val="36"/>
        <color theme="1"/>
        <rFont val="Arial"/>
        <family val="2"/>
        <charset val="204"/>
      </rPr>
      <t>шундан:</t>
    </r>
    <r>
      <rPr>
        <b/>
        <sz val="36"/>
        <color theme="1"/>
        <rFont val="Arial"/>
        <family val="2"/>
        <charset val="204"/>
      </rPr>
      <t xml:space="preserve">
мавсумий</t>
    </r>
  </si>
  <si>
    <r>
      <t>Такрорий экин учу</t>
    </r>
    <r>
      <rPr>
        <b/>
        <sz val="36"/>
        <rFont val="Arial"/>
        <family val="2"/>
        <charset val="204"/>
      </rPr>
      <t xml:space="preserve">н ғалладан бўшаган </t>
    </r>
    <r>
      <rPr>
        <b/>
        <sz val="36"/>
        <color theme="1"/>
        <rFont val="Arial"/>
        <family val="2"/>
        <charset val="204"/>
      </rPr>
      <t>ерларни ажратиш</t>
    </r>
  </si>
  <si>
    <t>%</t>
  </si>
  <si>
    <t>амалда</t>
  </si>
  <si>
    <t xml:space="preserve">йиллик режа </t>
  </si>
  <si>
    <t>Туман (шаҳар) номи</t>
  </si>
  <si>
    <t>Вилоят ҳокимининг қишлоқ ва сув хўжалиги
 масалалари бўйича ўринбосари</t>
  </si>
  <si>
    <t>У.Р.Машарипов</t>
  </si>
  <si>
    <r>
      <rPr>
        <b/>
        <sz val="60"/>
        <color rgb="FFC00000"/>
        <rFont val="Arial"/>
        <family val="2"/>
        <charset val="204"/>
      </rPr>
      <t xml:space="preserve"> 2023 йил январь-март </t>
    </r>
    <r>
      <rPr>
        <b/>
        <sz val="60"/>
        <rFont val="Arial"/>
        <family val="2"/>
        <charset val="204"/>
      </rPr>
      <t xml:space="preserve">ойларида </t>
    </r>
    <r>
      <rPr>
        <b/>
        <sz val="60"/>
        <color rgb="FF0070C0"/>
        <rFont val="Arial"/>
        <family val="2"/>
        <charset val="204"/>
      </rPr>
      <t>қишлоқ хўжалиги йўналишида</t>
    </r>
    <r>
      <rPr>
        <b/>
        <sz val="60"/>
        <color theme="1"/>
        <rFont val="Arial"/>
        <family val="2"/>
        <charset val="204"/>
      </rPr>
      <t xml:space="preserve"> аҳолини доимий, вақтинчалик ва мавсумий ишларда банд қилиш 
</t>
    </r>
    <r>
      <rPr>
        <b/>
        <sz val="60"/>
        <color rgb="FFC00000"/>
        <rFont val="Arial"/>
        <family val="2"/>
        <charset val="204"/>
      </rPr>
      <t>МАҚСАДЛИ КЎРСАТКИЧЛАРИ</t>
    </r>
  </si>
  <si>
    <t>январь-март режа</t>
  </si>
  <si>
    <t>режа</t>
  </si>
  <si>
    <t>январь-март режа %</t>
  </si>
  <si>
    <t>йиллик режага %</t>
  </si>
  <si>
    <t>Т.р.</t>
  </si>
  <si>
    <t>Туманлар 
номи</t>
  </si>
  <si>
    <t>2023 йил 
режаси</t>
  </si>
  <si>
    <t>Йўналишлар бўйича:</t>
  </si>
  <si>
    <t>доимий</t>
  </si>
  <si>
    <t>мавсумий</t>
  </si>
  <si>
    <t>Агрокалстерда</t>
  </si>
  <si>
    <t>Фермер хўжаликлари ва
ҚХ ташкилотларда</t>
  </si>
  <si>
    <t>Деҳқон хўжалиги учун ер ажратиш (E-auksion)</t>
  </si>
  <si>
    <t>Такрорий экинга
ер ажратиш</t>
  </si>
  <si>
    <t>Томорқада
бандлик</t>
  </si>
  <si>
    <t>Пиллачиликда</t>
  </si>
  <si>
    <t>Сув
хўжалигида</t>
  </si>
  <si>
    <t>Ўрмон
хўжалигида</t>
  </si>
  <si>
    <t>шу жумладан йўналишларда</t>
  </si>
  <si>
    <t>шундан,
 мавсумий</t>
  </si>
  <si>
    <t>чора-чилик</t>
  </si>
  <si>
    <t>парранда-чилик</t>
  </si>
  <si>
    <t>балиқ-чилик</t>
  </si>
  <si>
    <t>а</t>
  </si>
  <si>
    <t>б</t>
  </si>
  <si>
    <t>Боғот</t>
  </si>
  <si>
    <t>Гурлан</t>
  </si>
  <si>
    <t>Қўшкўпир</t>
  </si>
  <si>
    <t>Урганч</t>
  </si>
  <si>
    <t>Хазорасп</t>
  </si>
  <si>
    <t>Хонқа</t>
  </si>
  <si>
    <t>Хива</t>
  </si>
  <si>
    <t>Шовот</t>
  </si>
  <si>
    <t>Янгиариқ</t>
  </si>
  <si>
    <t>Янгибозор</t>
  </si>
  <si>
    <t>Тупроққалъа</t>
  </si>
  <si>
    <t>Вилоят жами</t>
  </si>
  <si>
    <t>Вилоят ҳокимининг қишлоқ ва сув хўжалиги
масалалари бўйича ўринбосари</t>
  </si>
  <si>
    <t>У.Машарипов</t>
  </si>
  <si>
    <t>Вилоят қишлоқ хўжўлиги бошқармаси бошлиғи</t>
  </si>
  <si>
    <t>Ш.Аҳмедов</t>
  </si>
  <si>
    <r>
      <rPr>
        <b/>
        <sz val="22"/>
        <color rgb="FFC00000"/>
        <rFont val="Times New Roman"/>
        <family val="1"/>
        <charset val="204"/>
      </rPr>
      <t xml:space="preserve"> 2023 йил январь-март </t>
    </r>
    <r>
      <rPr>
        <b/>
        <sz val="22"/>
        <color theme="1"/>
        <rFont val="Times New Roman"/>
        <family val="1"/>
        <charset val="204"/>
      </rPr>
      <t xml:space="preserve">ойларида </t>
    </r>
    <r>
      <rPr>
        <b/>
        <sz val="22"/>
        <color rgb="FF0070C0"/>
        <rFont val="Times New Roman"/>
        <family val="1"/>
        <charset val="204"/>
      </rPr>
      <t xml:space="preserve">қишлоқ хўжалиги йўналишида </t>
    </r>
    <r>
      <rPr>
        <b/>
        <sz val="22"/>
        <color theme="1"/>
        <rFont val="Times New Roman"/>
        <family val="1"/>
        <charset val="204"/>
      </rPr>
      <t xml:space="preserve">аҳолини доимий, 
вақтинчалик ва мавсумий ишларда банд қилиш 
</t>
    </r>
    <r>
      <rPr>
        <b/>
        <sz val="22"/>
        <color rgb="FFC00000"/>
        <rFont val="Times New Roman"/>
        <family val="1"/>
        <charset val="204"/>
      </rPr>
      <t>МАҚСАДЛИ КЎРСАТКИЧЛАРИ</t>
    </r>
  </si>
  <si>
    <t>Тезкор</t>
  </si>
  <si>
    <t xml:space="preserve">Шундан, йўналишлар кесимида </t>
  </si>
  <si>
    <t>Йиллик режа</t>
  </si>
  <si>
    <t>Январь-март ойи режаси</t>
  </si>
  <si>
    <t>Январь-март ойида ташкил этилган 
янги иш ўрни</t>
  </si>
  <si>
    <t>Январь-март ойи режасига нисбатан 
%</t>
  </si>
  <si>
    <r>
      <t xml:space="preserve">Қишлоқ, сув ва ўрмон хўжалиги 
</t>
    </r>
    <r>
      <rPr>
        <b/>
        <sz val="42"/>
        <color rgb="FF0070C0"/>
        <rFont val="Cambria"/>
        <family val="1"/>
        <charset val="204"/>
      </rPr>
      <t>(Ў.Машарипов)</t>
    </r>
  </si>
  <si>
    <t>Урганч ш</t>
  </si>
  <si>
    <t>Хива ш</t>
  </si>
  <si>
    <t>Фарқи</t>
  </si>
  <si>
    <t>Шундан</t>
  </si>
  <si>
    <r>
      <t xml:space="preserve">Хизмат кўрсатиш ва тадбиркорлик 
</t>
    </r>
    <r>
      <rPr>
        <i/>
        <sz val="42"/>
        <rFont val="Cambria"/>
        <family val="1"/>
        <charset val="204"/>
      </rPr>
      <t>(Туризм билан бирга)</t>
    </r>
    <r>
      <rPr>
        <b/>
        <i/>
        <sz val="42"/>
        <rFont val="Cambria"/>
        <family val="1"/>
        <charset val="204"/>
      </rPr>
      <t xml:space="preserve">
</t>
    </r>
    <r>
      <rPr>
        <b/>
        <sz val="42"/>
        <rFont val="Cambria"/>
        <family val="1"/>
        <charset val="204"/>
      </rPr>
      <t xml:space="preserve"> </t>
    </r>
    <r>
      <rPr>
        <b/>
        <sz val="42"/>
        <color rgb="FF0070C0"/>
        <rFont val="Cambria"/>
        <family val="1"/>
        <charset val="204"/>
      </rPr>
      <t>(М.Ачилов), (Б.Саидов)</t>
    </r>
  </si>
  <si>
    <t>фарқи</t>
  </si>
  <si>
    <r>
      <t xml:space="preserve">Инвестициялар, ташқи савдо ва маҳаллий саноатни ривожлантириш
  </t>
    </r>
    <r>
      <rPr>
        <b/>
        <sz val="42"/>
        <color rgb="FF0070C0"/>
        <rFont val="Cambria"/>
        <family val="1"/>
        <charset val="204"/>
      </rPr>
      <t>(Ш.Исмаилов)</t>
    </r>
  </si>
  <si>
    <r>
      <t xml:space="preserve">Қурилиш ва қомунал соҳа
</t>
    </r>
    <r>
      <rPr>
        <b/>
        <sz val="42"/>
        <color rgb="FF0070C0"/>
        <rFont val="Cambria"/>
        <family val="1"/>
        <charset val="204"/>
      </rPr>
      <t>(С.Бекчанов)</t>
    </r>
  </si>
  <si>
    <t>Ҳақиқатда яратилган иш ўрни</t>
  </si>
  <si>
    <r>
      <t xml:space="preserve">2023 йил </t>
    </r>
    <r>
      <rPr>
        <b/>
        <u/>
        <sz val="42"/>
        <rFont val="Cambria"/>
        <family val="1"/>
        <charset val="204"/>
      </rPr>
      <t xml:space="preserve">январь-май ойида </t>
    </r>
    <r>
      <rPr>
        <b/>
        <sz val="42"/>
        <color rgb="FF0070C0"/>
        <rFont val="Cambria"/>
        <family val="1"/>
        <charset val="204"/>
      </rPr>
      <t xml:space="preserve">доимий, вақтинчалик ва мавсумий </t>
    </r>
    <r>
      <rPr>
        <b/>
        <sz val="42"/>
        <rFont val="Cambria"/>
        <family val="1"/>
        <charset val="204"/>
      </rPr>
      <t xml:space="preserve">ишларда ҳақиқатда яратилган иш ўринлари </t>
    </r>
  </si>
  <si>
    <r>
      <t xml:space="preserve">Хоразм вилоятида </t>
    </r>
    <r>
      <rPr>
        <b/>
        <sz val="72"/>
        <color rgb="FFC00000"/>
        <rFont val="Cambria"/>
        <family val="1"/>
        <charset val="204"/>
      </rPr>
      <t xml:space="preserve">2023 йил </t>
    </r>
    <r>
      <rPr>
        <b/>
        <u/>
        <sz val="72"/>
        <color rgb="FFC00000"/>
        <rFont val="Cambria"/>
        <family val="1"/>
        <charset val="204"/>
      </rPr>
      <t>январь-май ойларида</t>
    </r>
    <r>
      <rPr>
        <b/>
        <sz val="72"/>
        <color rgb="FF002060"/>
        <rFont val="Cambria"/>
        <family val="1"/>
        <charset val="204"/>
      </rPr>
      <t xml:space="preserve"> аҳолини доимий, вақтинчалик ва мавсумий 
ишларда банд қилишнинг 
</t>
    </r>
    <r>
      <rPr>
        <b/>
        <u/>
        <sz val="72"/>
        <color rgb="FFC00000"/>
        <rFont val="Cambria"/>
        <family val="1"/>
        <charset val="204"/>
      </rPr>
      <t>ҲАҚИҚИЙ АҲВОЛИ</t>
    </r>
  </si>
  <si>
    <t>Хива шаҳар</t>
  </si>
  <si>
    <t>Хива тумани</t>
  </si>
  <si>
    <r>
      <t xml:space="preserve">Инвестициялар, ташқи савдо ва маҳаллий саноатни ривожлантириш
  </t>
    </r>
    <r>
      <rPr>
        <b/>
        <sz val="42"/>
        <color rgb="FF0070C0"/>
        <rFont val="Cambria"/>
        <family val="1"/>
        <charset val="204"/>
      </rPr>
      <t>(А.Давлетов)</t>
    </r>
  </si>
  <si>
    <r>
      <t xml:space="preserve">Хоразм вилоятида </t>
    </r>
    <r>
      <rPr>
        <b/>
        <sz val="72"/>
        <color rgb="FFC00000"/>
        <rFont val="Cambria"/>
        <family val="1"/>
        <charset val="204"/>
      </rPr>
      <t xml:space="preserve">2023 йил </t>
    </r>
    <r>
      <rPr>
        <b/>
        <u/>
        <sz val="72"/>
        <color rgb="FFC00000"/>
        <rFont val="Cambria"/>
        <family val="1"/>
        <charset val="204"/>
      </rPr>
      <t>январь-июль ойларида</t>
    </r>
    <r>
      <rPr>
        <b/>
        <sz val="72"/>
        <color rgb="FF002060"/>
        <rFont val="Cambria"/>
        <family val="1"/>
        <charset val="204"/>
      </rPr>
      <t xml:space="preserve"> аҳолини доимий, вақтинчалик ва мавсумий 
ишларда банд қилишнинг </t>
    </r>
    <r>
      <rPr>
        <b/>
        <u/>
        <sz val="72"/>
        <color rgb="FFC00000"/>
        <rFont val="Cambria"/>
        <family val="1"/>
        <charset val="204"/>
      </rPr>
      <t>ҲАҚИҚИЙ АҲВОЛИ</t>
    </r>
    <r>
      <rPr>
        <b/>
        <sz val="72"/>
        <color rgb="FF002060"/>
        <rFont val="Cambria"/>
        <family val="1"/>
        <charset val="204"/>
      </rPr>
      <t xml:space="preserve"> 
</t>
    </r>
  </si>
  <si>
    <r>
      <t xml:space="preserve">2023 йил </t>
    </r>
    <r>
      <rPr>
        <b/>
        <u/>
        <sz val="42"/>
        <rFont val="Cambria"/>
        <family val="1"/>
        <charset val="204"/>
      </rPr>
      <t xml:space="preserve">январь-июль ойида </t>
    </r>
    <r>
      <rPr>
        <b/>
        <sz val="42"/>
        <color rgb="FF0070C0"/>
        <rFont val="Cambria"/>
        <family val="1"/>
        <charset val="204"/>
      </rPr>
      <t xml:space="preserve">доимий, вақтинчалик ва мавсумий </t>
    </r>
    <r>
      <rPr>
        <b/>
        <sz val="42"/>
        <rFont val="Cambria"/>
        <family val="1"/>
        <charset val="204"/>
      </rPr>
      <t xml:space="preserve">ишларда ҳақиқатда яратилган иш ўринлари </t>
    </r>
  </si>
  <si>
    <t>Солиқ
01.01.2023</t>
  </si>
  <si>
    <t>Солиқ
16.08.2023</t>
  </si>
  <si>
    <t>Хоразм вилоятида 2023 йил Ҳудудий инвестиция дастури доирасида амалга ошириладиган инвестиция лойиҳаларининг
МАНЗИЛЛИ РЎЙХАТИ</t>
  </si>
  <si>
    <t>ID</t>
  </si>
  <si>
    <t>Асос</t>
  </si>
  <si>
    <t>Ҳудуд номи</t>
  </si>
  <si>
    <t>Шаҳар 
(туман)
 номи</t>
  </si>
  <si>
    <t>Лойиҳа ташаббускори</t>
  </si>
  <si>
    <t>Лойиҳа номи</t>
  </si>
  <si>
    <t>Жамланиши</t>
  </si>
  <si>
    <t>Баён</t>
  </si>
  <si>
    <t>Формула учун</t>
  </si>
  <si>
    <t>Янги лойиҳа/ кенгайтириш</t>
  </si>
  <si>
    <t>ИНН рақами</t>
  </si>
  <si>
    <t>МФЙ номи</t>
  </si>
  <si>
    <r>
      <t xml:space="preserve">Сектор
</t>
    </r>
    <r>
      <rPr>
        <i/>
        <sz val="14"/>
        <rFont val="Times New Roman"/>
        <family val="1"/>
        <charset val="204"/>
      </rPr>
      <t>(1-Ҳоким,
2-Прокурор,
3-ИИБ,
4-ДСИ)</t>
    </r>
  </si>
  <si>
    <r>
      <t xml:space="preserve">Йўналиш тармоқлари
</t>
    </r>
    <r>
      <rPr>
        <i/>
        <sz val="14"/>
        <rFont val="Times New Roman"/>
        <family val="1"/>
        <charset val="204"/>
      </rPr>
      <t>(саноат, қишлоқ хўжалиги, хизмат кўрсатиш, қурилиш)</t>
    </r>
  </si>
  <si>
    <t>Тармоқ йўналишлари</t>
  </si>
  <si>
    <t>объект</t>
  </si>
  <si>
    <t>Лойиҳа қуввати</t>
  </si>
  <si>
    <t>Эришиладиган натижа</t>
  </si>
  <si>
    <r>
      <t xml:space="preserve">Лойиҳа умумий қиймати
</t>
    </r>
    <r>
      <rPr>
        <i/>
        <sz val="14"/>
        <rFont val="Times New Roman"/>
        <family val="1"/>
        <charset val="204"/>
      </rPr>
      <t>(млн.сўм)</t>
    </r>
  </si>
  <si>
    <t>Шундан, молиялаштириш манбаалари</t>
  </si>
  <si>
    <t>Хорижий ҳамкор</t>
  </si>
  <si>
    <t>Иш ўринлари</t>
  </si>
  <si>
    <t>Амалга ошириш муддати</t>
  </si>
  <si>
    <t>Ишга туширилган лойиҳанинг далолатнома рақами</t>
  </si>
  <si>
    <t>Молиялаштирувчи тижорат банки ёки масъул ташкилот</t>
  </si>
  <si>
    <t>Муаммоси мавжуд лойиҳалар</t>
  </si>
  <si>
    <r>
      <t xml:space="preserve">Худудларнинг тоифаси
</t>
    </r>
    <r>
      <rPr>
        <b/>
        <sz val="14"/>
        <color rgb="FFC00000"/>
        <rFont val="Times New Roman"/>
        <family val="1"/>
        <charset val="204"/>
      </rPr>
      <t>ПФ-287</t>
    </r>
  </si>
  <si>
    <t>Бириктирилган тармоқ бошқармалар</t>
  </si>
  <si>
    <t>Бириктирилган тижорат банклари номи</t>
  </si>
  <si>
    <r>
      <t xml:space="preserve">Йирик, ўрта, кичик
1-тартиб
</t>
    </r>
    <r>
      <rPr>
        <i/>
        <sz val="14"/>
        <rFont val="Times New Roman"/>
        <family val="1"/>
        <charset val="204"/>
      </rPr>
      <t>(проткол бўйича)</t>
    </r>
  </si>
  <si>
    <t>Режа</t>
  </si>
  <si>
    <t>Факт</t>
  </si>
  <si>
    <t>Мудатидан олдин тушади</t>
  </si>
  <si>
    <t>2022 йилдан ўтувчи</t>
  </si>
  <si>
    <t>иш ўрин камайтирган</t>
  </si>
  <si>
    <t>ЁСЗ ва КСЗ</t>
  </si>
  <si>
    <t>Бириктирилган масъуллар*</t>
  </si>
  <si>
    <t>Бириктирилган масъуллар</t>
  </si>
  <si>
    <t>Суст кетаётган лойиҳалар</t>
  </si>
  <si>
    <t>Солиқ ва меҳнат базаларида</t>
  </si>
  <si>
    <t>ҳақиқий иш ўрни</t>
  </si>
  <si>
    <t>Ҳисоботдан фарқи</t>
  </si>
  <si>
    <t>ўлчов бирлиги</t>
  </si>
  <si>
    <t>натура қиймати</t>
  </si>
  <si>
    <r>
      <t xml:space="preserve">Пул бирлигида,
</t>
    </r>
    <r>
      <rPr>
        <i/>
        <sz val="14"/>
        <rFont val="Times New Roman"/>
        <family val="1"/>
        <charset val="204"/>
      </rPr>
      <t>(млн.сўм)</t>
    </r>
  </si>
  <si>
    <r>
      <t xml:space="preserve">йиллик экспорт имконияти,
</t>
    </r>
    <r>
      <rPr>
        <i/>
        <sz val="14"/>
        <rFont val="Times New Roman"/>
        <family val="1"/>
        <charset val="204"/>
      </rPr>
      <t>(минг долл.)</t>
    </r>
  </si>
  <si>
    <r>
      <t xml:space="preserve">йиллик импорт ўрнини босувчи маҳсулот ҳажми,
</t>
    </r>
    <r>
      <rPr>
        <i/>
        <sz val="14"/>
        <rFont val="Times New Roman"/>
        <family val="1"/>
        <charset val="204"/>
      </rPr>
      <t>(минг долл.)</t>
    </r>
  </si>
  <si>
    <r>
      <t xml:space="preserve">йиллик бюджетга тушум,
</t>
    </r>
    <r>
      <rPr>
        <i/>
        <sz val="14"/>
        <rFont val="Times New Roman"/>
        <family val="1"/>
        <charset val="204"/>
      </rPr>
      <t>(млн сўм.)</t>
    </r>
  </si>
  <si>
    <r>
      <t xml:space="preserve">ташаббус-корларнинг 
ўз маблағлари,
</t>
    </r>
    <r>
      <rPr>
        <i/>
        <sz val="14"/>
        <rFont val="Times New Roman"/>
        <family val="1"/>
        <charset val="204"/>
      </rPr>
      <t>(млн.сўм)</t>
    </r>
  </si>
  <si>
    <t>тижорат банкларнинг кредит маблағлари</t>
  </si>
  <si>
    <r>
      <t xml:space="preserve">тўғридан-тўғри хорижий инвестициялар,
</t>
    </r>
    <r>
      <rPr>
        <i/>
        <sz val="14"/>
        <rFont val="Times New Roman"/>
        <family val="1"/>
        <charset val="204"/>
      </rPr>
      <t>(минг долл.)</t>
    </r>
  </si>
  <si>
    <t>Қурилиш ишларида</t>
  </si>
  <si>
    <t>йил</t>
  </si>
  <si>
    <t>чорак</t>
  </si>
  <si>
    <t>ой</t>
  </si>
  <si>
    <t>ой бошига</t>
  </si>
  <si>
    <t>кун</t>
  </si>
  <si>
    <t>my.mehnat.uz дастурида бўш иш ўринлари</t>
  </si>
  <si>
    <r>
      <t xml:space="preserve">2023 йилдаги ҳажми,
</t>
    </r>
    <r>
      <rPr>
        <i/>
        <sz val="14"/>
        <rFont val="Times New Roman"/>
        <family val="1"/>
        <charset val="204"/>
      </rPr>
      <t>(млн.сўм)</t>
    </r>
  </si>
  <si>
    <r>
      <t xml:space="preserve">миллий сўмдаги маблағлари,
</t>
    </r>
    <r>
      <rPr>
        <i/>
        <sz val="14"/>
        <rFont val="Times New Roman"/>
        <family val="1"/>
        <charset val="204"/>
      </rPr>
      <t>(млн.сўм)</t>
    </r>
  </si>
  <si>
    <r>
      <t xml:space="preserve">хорижий кредит линиялари маблағлари,
</t>
    </r>
    <r>
      <rPr>
        <i/>
        <sz val="14"/>
        <rFont val="Times New Roman"/>
        <family val="1"/>
        <charset val="204"/>
      </rPr>
      <t>(минг долл.)</t>
    </r>
  </si>
  <si>
    <r>
      <t xml:space="preserve">Муаммолар тури 
</t>
    </r>
    <r>
      <rPr>
        <i/>
        <sz val="14"/>
        <color theme="1"/>
        <rFont val="Times New Roman"/>
        <family val="1"/>
        <charset val="204"/>
      </rPr>
      <t>(ер, кредит, дастгоҳ, электр, газ, сув, рухсатнома, қурилиш, бошқа)</t>
    </r>
  </si>
  <si>
    <t>Истиқболсиз 
ёки муддат узайтириш санаси</t>
  </si>
  <si>
    <t>Муаамонинг тўлиқ мазмуни</t>
  </si>
  <si>
    <t>Инвестициялар, саноат ва савдо вазирлигидан</t>
  </si>
  <si>
    <t>Шаҳар ва туманлар бўлимларидан</t>
  </si>
  <si>
    <t>Дастгоҳ ва ускуналар кечикканлар</t>
  </si>
  <si>
    <t>Қурилиш ишлари кечикканлар</t>
  </si>
  <si>
    <t>Изоҳ</t>
  </si>
  <si>
    <t>Амалда</t>
  </si>
  <si>
    <t>Ҳамкор номи</t>
  </si>
  <si>
    <t>Давлати</t>
  </si>
  <si>
    <t>шундан,
2023 йилда ўзлаштириш</t>
  </si>
  <si>
    <t>шундан,
2023 йилда ўзлаштирилган</t>
  </si>
  <si>
    <t>Тармоқ бошқармалари номи</t>
  </si>
  <si>
    <t>Ф.И.Ш.</t>
  </si>
  <si>
    <t>Лавозими</t>
  </si>
  <si>
    <t xml:space="preserve"> </t>
  </si>
  <si>
    <t>х</t>
  </si>
  <si>
    <t>Ҳукумат комиссияси
(11.12.22 йил, 101-баён)</t>
  </si>
  <si>
    <t>"VISOL-MEDIA" оилавий корхонаси</t>
  </si>
  <si>
    <t>Видео ва суратга олиш хизматини ташкил этиш</t>
  </si>
  <si>
    <t>"VISOL-MEDIA" оилавий корхонаси Видео ва суратга олиш хизматини ташкил этиш</t>
  </si>
  <si>
    <t>Янги лойиҳа</t>
  </si>
  <si>
    <t xml:space="preserve">
309487606</t>
  </si>
  <si>
    <t xml:space="preserve">Оқтепа </t>
  </si>
  <si>
    <t>3-ИИБ</t>
  </si>
  <si>
    <t>Хизмат кўрсатиш</t>
  </si>
  <si>
    <t>Маиший хизмат кўрсатиш</t>
  </si>
  <si>
    <t>млн.сўм</t>
  </si>
  <si>
    <t>№6</t>
  </si>
  <si>
    <t>Микрокредит банк</t>
  </si>
  <si>
    <t>2-тоифа</t>
  </si>
  <si>
    <t>Ипотека банк</t>
  </si>
  <si>
    <t>кичик</t>
  </si>
  <si>
    <t>феврал</t>
  </si>
  <si>
    <t>Хоразм вилояти ҳудудий бошқармаси</t>
  </si>
  <si>
    <t>Матчанов Отабек Тохирович</t>
  </si>
  <si>
    <t>Етакчи мутахассис</t>
  </si>
  <si>
    <t>Қурбонов Мурод Омонович</t>
  </si>
  <si>
    <t>Бош мутахассис</t>
  </si>
  <si>
    <t>"Боғот ўсимликлари клиникаси" МЧЖ</t>
  </si>
  <si>
    <t>Миллий ширинликлар ва нон маҳсулотлари ишлаб чиқариш</t>
  </si>
  <si>
    <t>"Боғот ўсимликлари клиникаси" МЧЖ Миллий ширинликлар ва нон маҳсулотлари ишлаб чиқариш</t>
  </si>
  <si>
    <t xml:space="preserve">
305472493</t>
  </si>
  <si>
    <t>Ашхобод</t>
  </si>
  <si>
    <t>4-ДСИ</t>
  </si>
  <si>
    <t>Саноат</t>
  </si>
  <si>
    <t>Озиқ-овқат саноати</t>
  </si>
  <si>
    <t>тонна</t>
  </si>
  <si>
    <t>№26</t>
  </si>
  <si>
    <t>Агро банк</t>
  </si>
  <si>
    <t>май</t>
  </si>
  <si>
    <t>Озиқ-овқат саноатини ривожлантириш бошқармаси</t>
  </si>
  <si>
    <t>Камалов Бaбур Зинатдинович</t>
  </si>
  <si>
    <t>етакчи мутахассис</t>
  </si>
  <si>
    <t>Ҳукумат комиссияси
(04.03.23 йил, 14-баён) ташриф</t>
  </si>
  <si>
    <t>"FAMILY OCCUPATIONS" нодавлат таълим муассасаси</t>
  </si>
  <si>
    <t>Нодавлат таълим муассасини ташкил қилиш</t>
  </si>
  <si>
    <t>"FAMILY OCCUPATIONS" нодавлат таълим муассасаси Нодавлат таълим муассасини ташкил қилиш</t>
  </si>
  <si>
    <t>Оқтепа</t>
  </si>
  <si>
    <t>Таълим хизматлари</t>
  </si>
  <si>
    <t>Бошқа таълим муассасалари</t>
  </si>
  <si>
    <t>ўрин</t>
  </si>
  <si>
    <t>№21</t>
  </si>
  <si>
    <t>Халқ банки</t>
  </si>
  <si>
    <t>Апрел</t>
  </si>
  <si>
    <t>Ижтимоий соҳа ва туризм бошқармаси</t>
  </si>
  <si>
    <t>Нуманова  Барно  Мухитдиновна</t>
  </si>
  <si>
    <t>Болтаева Гулноза Мурат қизи</t>
  </si>
  <si>
    <t>ЯНГИ 29.04.2023</t>
  </si>
  <si>
    <t>"ZEVAR DONIYOR 777" оилваий корхонаси</t>
  </si>
  <si>
    <t>Паррандачилик ташкил этиш</t>
  </si>
  <si>
    <t>"ZEVAR DONIYOR 777" оилваий корхонаси Паррандачилик ташкил этиш</t>
  </si>
  <si>
    <t>Қишлоқ хўжалиги</t>
  </si>
  <si>
    <t>июнь</t>
  </si>
  <si>
    <t>"SIYAH NAR 777" МЧЖ</t>
  </si>
  <si>
    <t>Чиқиндини қайта ишлашни ташкил этиш</t>
  </si>
  <si>
    <t>"SIYAH NAR 777" МЧЖ Чиқиндини қайта ишлашни ташкил этиш</t>
  </si>
  <si>
    <t>Кўна Бирлашув</t>
  </si>
  <si>
    <t>Бошқа саноат тармоқлари</t>
  </si>
  <si>
    <t>№37</t>
  </si>
  <si>
    <t>"CTCTAR" оилавий корхона</t>
  </si>
  <si>
    <t>Ахолига хизмат кўрсатиш шохобчаси ташкил қилиш</t>
  </si>
  <si>
    <t>"CTCTAR" оилавий корхона Ахолига хизмат кўрсатиш шохобчаси ташкил қилиш</t>
  </si>
  <si>
    <t>Қипчоқ</t>
  </si>
  <si>
    <t>2-Прокурор</t>
  </si>
  <si>
    <t>№14</t>
  </si>
  <si>
    <t>Маҳаллий ҳокимлик</t>
  </si>
  <si>
    <t>март</t>
  </si>
  <si>
    <t>"Қадамбой исо 777" МЧЖ</t>
  </si>
  <si>
    <t>Чиқиндини қайта ишлаш лойиҳаси</t>
  </si>
  <si>
    <t>"Қадамбой исо 777" МЧЖ Чиқиндини қайта ишлаш лойиҳаси</t>
  </si>
  <si>
    <t>Кимё саноати</t>
  </si>
  <si>
    <t>№23</t>
  </si>
  <si>
    <t>"BOG'ISTON LIDER THE MALL" оилавий корхонаси</t>
  </si>
  <si>
    <t>Маиший хизмат кўрсатишни ташкил этиш</t>
  </si>
  <si>
    <t>"BOG'ISTON LIDER THE MALL" оилавий корхонаси Маиший хизмат кўрсатишни ташкил этиш</t>
  </si>
  <si>
    <t>Боғистон</t>
  </si>
  <si>
    <t>№5</t>
  </si>
  <si>
    <t>"TO'PCHI FRUIT" фермер хўжалиги</t>
  </si>
  <si>
    <t>Боғдорчилик ташкил қилиш</t>
  </si>
  <si>
    <t>"TO'PCHI FRUIT" фермер хўжалиги Боғдорчилик ташкил қилиш</t>
  </si>
  <si>
    <t>Тўпчи</t>
  </si>
  <si>
    <t>Боғдорчиликни ривожлантириш</t>
  </si>
  <si>
    <t>Анъанавий боғ</t>
  </si>
  <si>
    <t>Гектар</t>
  </si>
  <si>
    <t>"Ортиқ Ҳамдам Ҳамро чорваси" фермер хўжалиги</t>
  </si>
  <si>
    <t>Чорвачилик фаолиятини ташкил қилиш</t>
  </si>
  <si>
    <t>"Ортиқ Ҳамдам Ҳамро чорваси" фермер хўжалиги Чорвачилик фаолиятини ташкил қилиш</t>
  </si>
  <si>
    <t>Гулзор</t>
  </si>
  <si>
    <t>1-Ҳоким</t>
  </si>
  <si>
    <t>Чорвачиликни ривожлантириш</t>
  </si>
  <si>
    <t>Чорвачилик</t>
  </si>
  <si>
    <t>бош</t>
  </si>
  <si>
    <t>"SOTIMBOY NABIRASI SULAYMON" фермер хўжалиги</t>
  </si>
  <si>
    <t>"SOTIMBOY NABIRASI SULAYMON" фермер хўжалиги Боғдорчилик ташкил қилиш</t>
  </si>
  <si>
    <t>Меҳнат гули</t>
  </si>
  <si>
    <t>№16</t>
  </si>
  <si>
    <t>"Боғот уста фарм 571" МЧЖ</t>
  </si>
  <si>
    <t>Тиббий хизмат кўрсатиш</t>
  </si>
  <si>
    <t>"Боғот уста фарм 571" МЧЖ Тиббий хизмат кўрсатиш</t>
  </si>
  <si>
    <t>Соғлиқни сақлаш соҳасидаги хизматлар</t>
  </si>
  <si>
    <t>Амбулатор даволаш</t>
  </si>
  <si>
    <t>Қатнов</t>
  </si>
  <si>
    <t>№9</t>
  </si>
  <si>
    <t>Носирова Нигора Рустамовна</t>
  </si>
  <si>
    <t>"Кўнабирлашув Пласт" ИЧК</t>
  </si>
  <si>
    <t>Гранула ишлаб чикариш</t>
  </si>
  <si>
    <t>"Кўнабирлашув Пласт" ИЧК Гранула ишлаб чикариш</t>
  </si>
  <si>
    <t>№30</t>
  </si>
  <si>
    <t>Ёқилғи ва кимё саноатини ривожлантириш бошқармаси</t>
  </si>
  <si>
    <t>Ғайратов Исломжон Гулом ўғли</t>
  </si>
  <si>
    <t>"Техника технология замон" МЧЖ</t>
  </si>
  <si>
    <t>Акфа дераза ва ромлар ишлаб чиқариш</t>
  </si>
  <si>
    <t>"Техника технология замон" МЧЖ Акфа дераза ва ромлар ишлаб чиқариш</t>
  </si>
  <si>
    <t>Маданият</t>
  </si>
  <si>
    <t>Қурилиш материаллари саноати</t>
  </si>
  <si>
    <t>Қурилиш материаллари ва мебель саноатини ривожлантириш бошқармаси</t>
  </si>
  <si>
    <t>Серимбетов Исламбек</t>
  </si>
  <si>
    <t>"FARRUXBEK SHAXRUXBEK SHAXRIYOR" оилавий корхона</t>
  </si>
  <si>
    <t>МТМ хизматларини ташкил қилиш</t>
  </si>
  <si>
    <t>"FARRUXBEK SHAXRUXBEK SHAXRIYOR" оилавий корхона МТМ хизматларини ташкил қилиш</t>
  </si>
  <si>
    <t>Боғзор</t>
  </si>
  <si>
    <t>Боғча</t>
  </si>
  <si>
    <t>№31</t>
  </si>
  <si>
    <t>"ORIGINAL SERVICES" оилавий корхонаси</t>
  </si>
  <si>
    <t>Меҳмонхона (фрезр, фитнес клуб) хизматларини кенгайтириш</t>
  </si>
  <si>
    <t>"ORIGINAL SERVICES" оилавий корхонаси Меҳмонхона (фрезр, фитнес клуб) хизматларини кенгайтириш</t>
  </si>
  <si>
    <t>Қалажиққала</t>
  </si>
  <si>
    <t>Меҳмонхона хизмати</t>
  </si>
  <si>
    <t>Меҳмонхона</t>
  </si>
  <si>
    <t>Ўрин</t>
  </si>
  <si>
    <t>№8</t>
  </si>
  <si>
    <t>Набиев Бекзод 
Бахтиёр ўғли</t>
  </si>
  <si>
    <t>"Мамуржон  Шамшодбек" МЧЖ</t>
  </si>
  <si>
    <t>Автомобилларга хизмат кўрсатиш шахобчаси ташкил қилиш</t>
  </si>
  <si>
    <t>"Мамуржон  Шамшодбек" МЧЖ Автомобилларга хизмат кўрсатиш шахобчаси ташкил қилиш</t>
  </si>
  <si>
    <t>Ёш ўсмир</t>
  </si>
  <si>
    <t>Автомобилларга техник хизмат кўрсатиш хизматлари</t>
  </si>
  <si>
    <t>№32</t>
  </si>
  <si>
    <t>"Валери фарзандлари" оилавий корхонаси</t>
  </si>
  <si>
    <t>Аҳолига хизмат кўрсатиш шахобчаси ташкил қилиш</t>
  </si>
  <si>
    <t>"Валери фарзандлари" оилавий корхонаси Аҳолига хизмат кўрсатиш шахобчаси ташкил қилиш</t>
  </si>
  <si>
    <t>Кенгайтириш</t>
  </si>
  <si>
    <t>Бўка</t>
  </si>
  <si>
    <t>Асака банк</t>
  </si>
  <si>
    <t>Ҳукумат комиссияси
(16.01.23 йил, 3-баён) Саноат</t>
  </si>
  <si>
    <t>"Камолбек Умид" ОК</t>
  </si>
  <si>
    <t xml:space="preserve">Нон ва нон маҳсулотлари  </t>
  </si>
  <si>
    <t xml:space="preserve">"Камолбек Умид" ОК Нон ва нон маҳсулотлари  </t>
  </si>
  <si>
    <t>Дона</t>
  </si>
  <si>
    <t>№27</t>
  </si>
  <si>
    <t>Қаландаров Жамсурбек Хасанбаевич -
Боғот тумани ҳокими ўринбсоари</t>
  </si>
  <si>
    <t>"Шахтиёр Бахтиёрович томорқа хизмати" МЧЖ</t>
  </si>
  <si>
    <t>Пластик яшиклар ишлаб чиқаришни ташкил қилиш</t>
  </si>
  <si>
    <t>"Шахтиёр Бахтиёрович томорқа хизмати" МЧЖ Пластик яшиклар ишлаб чиқаришни ташкил қилиш</t>
  </si>
  <si>
    <t>№10</t>
  </si>
  <si>
    <t>Хамидуллаев Бурхонилла Суръатилла ўғли</t>
  </si>
  <si>
    <t>"Export golden fruit" МЧЖ</t>
  </si>
  <si>
    <t>Совуткичли сиғим ташкил қилиш</t>
  </si>
  <si>
    <t>"Export golden fruit" МЧЖ Совуткичли сиғим ташкил қилиш</t>
  </si>
  <si>
    <t>Музлаткичли омборхона ташкил этиш</t>
  </si>
  <si>
    <t>Музлаткичли омборхоналар</t>
  </si>
  <si>
    <t>минг тонна</t>
  </si>
  <si>
    <t>№25</t>
  </si>
  <si>
    <t>"Maxlog" МЧЖ</t>
  </si>
  <si>
    <t>Транспорт хизматини ташкил этиш
(2 та юк транспорти)</t>
  </si>
  <si>
    <t>"Maxlog" МЧЖ Транспорт хизматини ташкил этиш
(2 та юк транспорти)</t>
  </si>
  <si>
    <t>Транспорт хизматлари</t>
  </si>
  <si>
    <t>№4</t>
  </si>
  <si>
    <t>Ҳамкор банк</t>
  </si>
  <si>
    <t>Транспорт йўлаклари ва логистикани ривожлантириш бошқармаси</t>
  </si>
  <si>
    <t>Абдужалилов Мухриддин</t>
  </si>
  <si>
    <t>"Шохсанам Лолажон" оилавий корхонаси.</t>
  </si>
  <si>
    <t>Паррандачилик ташкил қилиш (бройлер 5000 бош)</t>
  </si>
  <si>
    <t>"Шохсанам Лолажон" оилавий корхонаси. Паррандачилик ташкил қилиш (бройлер 5000 бош)</t>
  </si>
  <si>
    <t>Гулшан</t>
  </si>
  <si>
    <t>Паррандачиликни ривожлантириш</t>
  </si>
  <si>
    <t>Паррандачилик</t>
  </si>
  <si>
    <t>минг бош</t>
  </si>
  <si>
    <t>№13</t>
  </si>
  <si>
    <t>"Ҳамкор шарқ" хусусий корхонаси</t>
  </si>
  <si>
    <t>Автомобилларга хизмат кўрсатиш шаҳобчаси ташкил қилиш</t>
  </si>
  <si>
    <t>"Ҳамкор шарқ" хусусий корхонаси Автомобилларга хизмат кўрсатиш шаҳобчаси ташкил қилиш</t>
  </si>
  <si>
    <t>Нурафшон</t>
  </si>
  <si>
    <t>№33</t>
  </si>
  <si>
    <t>"BOGOT TEMIR BETON" оилавий корхонаси</t>
  </si>
  <si>
    <t>Қурилиш материаллари ишлаб чиқаришни ташкил этиш</t>
  </si>
  <si>
    <t>"BOGOT TEMIR BETON" оилавий корхонаси Қурилиш материаллари ишлаб чиқаришни ташкил этиш</t>
  </si>
  <si>
    <t>№29</t>
  </si>
  <si>
    <t>"LAZIZ LARGO TRADE" МЧЖ</t>
  </si>
  <si>
    <t>Транспорт хизматлари (6 та юк транспорт)ни ташкил этиш</t>
  </si>
  <si>
    <t>"LAZIZ LARGO TRADE" МЧЖ Транспорт хизматлари (6 та юк транспорт)ни ташкил этиш</t>
  </si>
  <si>
    <t>Нурли Маскан</t>
  </si>
  <si>
    <t>№2</t>
  </si>
  <si>
    <t>Алоқа банк</t>
  </si>
  <si>
    <t>"Surat Eldor" МЧЖ</t>
  </si>
  <si>
    <t>Қурилиш материаллари (бетон махсулоти) ишлаб чиқаришни ташкил этиш</t>
  </si>
  <si>
    <t>"Surat Eldor" МЧЖ Қурилиш материаллари (бетон махсулоти) ишлаб чиқаришни ташкил этиш</t>
  </si>
  <si>
    <t>Саховат</t>
  </si>
  <si>
    <t>№34</t>
  </si>
  <si>
    <t>"Тозабой Шакаржон" фермер хўжалиги</t>
  </si>
  <si>
    <t>Чорвачилик фаолиятини ташкил қилиш (62 бош)</t>
  </si>
  <si>
    <t>"Тозабой Шакаржон" фермер хўжалиги Чорвачилик фаолиятини ташкил қилиш (62 бош)</t>
  </si>
  <si>
    <t>"Момент экспресс сервис" МЧЖ</t>
  </si>
  <si>
    <t>Савдо ва маиший хизмат кўрсатиш шахобчаси ташкил қилиш</t>
  </si>
  <si>
    <t>"Момент экспресс сервис" МЧЖ Савдо ва маиший хизмат кўрсатиш шахобчаси ташкил қилиш</t>
  </si>
  <si>
    <t>Қишлоқ қурилиш банк</t>
  </si>
  <si>
    <t>"AXMADJOH ALLAEROV"  фермер хўжалиги</t>
  </si>
  <si>
    <t>Аҳолига хизмат кўрсатишни ташкил қилиш</t>
  </si>
  <si>
    <t>"AXMADJOH ALLAEROV"  фермер хўжалиги Аҳолига хизмат кўрсатишни ташкил қилиш</t>
  </si>
  <si>
    <t>"KARIM BOBO O‘G‘LI SHOMUROT" фермер хўжалиги</t>
  </si>
  <si>
    <t>Балиқчиликни ривожлантиришни ташкил қилиш</t>
  </si>
  <si>
    <t>"KARIM BOBO O‘G‘LI SHOMUROT" фермер хўжалиги Балиқчиликни ривожлантиришни ташкил қилиш</t>
  </si>
  <si>
    <t>кенгайтириш</t>
  </si>
  <si>
    <t>Қалажиққалъа</t>
  </si>
  <si>
    <t>Балиқчиликни ривожлантириш</t>
  </si>
  <si>
    <t>№20</t>
  </si>
  <si>
    <t>"OTYOZ" фермер хўжалиги</t>
  </si>
  <si>
    <t>Автомобилларни ювиш, гилам ювиш хизматларини ташкил қилиш</t>
  </si>
  <si>
    <t>"OTYOZ" фермер хўжалиги Автомобилларни ювиш, гилам ювиш хизматларини ташкил қилиш</t>
  </si>
  <si>
    <t>Найман</t>
  </si>
  <si>
    <t>№18</t>
  </si>
  <si>
    <t>қурилиш</t>
  </si>
  <si>
    <t>Қурилиш ишлари олиб борилмоқда. Март ойида ишга туширилиши кутилмоқда</t>
  </si>
  <si>
    <t>"Шодлик" фермер хўжалиги</t>
  </si>
  <si>
    <t>Чорвачилик фаолиятини ташкил этиш</t>
  </si>
  <si>
    <t>"Шодлик" фермер хўжалиги Чорвачилик фаолиятини ташкил этиш</t>
  </si>
  <si>
    <t>"Ойбек" МЧЖ</t>
  </si>
  <si>
    <t>Клиника ташкил қилиш</t>
  </si>
  <si>
    <t>"Ойбек" МЧЖ Клиника ташкил қилиш</t>
  </si>
  <si>
    <t>№7</t>
  </si>
  <si>
    <t>"Музаффар" фермер хўжалиги</t>
  </si>
  <si>
    <t>Мева-сабзавотни қуритиш ва консерваланган помидор ва бодринг ишлаб чиқариш</t>
  </si>
  <si>
    <t>"Музаффар" фермер хўжалиги Мева-сабзавотни қуритиш ва консерваланган помидор ва бодринг ишлаб чиқариш</t>
  </si>
  <si>
    <t>№3</t>
  </si>
  <si>
    <t>"ChULKUVAR" фермер хўжалиги</t>
  </si>
  <si>
    <t>Боғдорчилик ва музлаткичли сиғим ташкил қилиш</t>
  </si>
  <si>
    <t>"ChULKUVAR" фермер хўжалиги Боғдорчилик ва музлаткичли сиғим ташкил қилиш</t>
  </si>
  <si>
    <t>гектар</t>
  </si>
  <si>
    <t>№28</t>
  </si>
  <si>
    <t>ЯТТ "Аминова Дилрабо Қузибаевна"</t>
  </si>
  <si>
    <t>МТТ хизматларини ташкил қилиш</t>
  </si>
  <si>
    <t>ЯТТ "Аминова Дилрабо Қузибаевна" МТТ хизматларини ташкил қилиш</t>
  </si>
  <si>
    <t>№22</t>
  </si>
  <si>
    <t>Тадбиркор МТТ очиш учун битимида муаммо бор</t>
  </si>
  <si>
    <t>"Бобоев Улуғбек Ибрахимович" оилавий корхона</t>
  </si>
  <si>
    <t>Умумий овқатланиш шаҳобчаси ташкил қилиш</t>
  </si>
  <si>
    <t>"Бобоев Улуғбек Ибрахимович" оилавий корхона Умумий овқатланиш шаҳобчаси ташкил қилиш</t>
  </si>
  <si>
    <t>А.Р.Беруний</t>
  </si>
  <si>
    <t>Кафе ва ресторан хизматлари</t>
  </si>
  <si>
    <t>ЯТТ "Матяқубова Мухаббат"</t>
  </si>
  <si>
    <t>Нон ва нон маҳсулотлари ишлаб чиқаришни ташкил қилиш</t>
  </si>
  <si>
    <t>ЯТТ "Матяқубова Мухаббат" Нон ва нон маҳсулотлари ишлаб чиқаришни ташкил қилиш</t>
  </si>
  <si>
    <t>Нурли хаёт</t>
  </si>
  <si>
    <t>№11</t>
  </si>
  <si>
    <t>ЯТТ "Ортикова Дармон Сафарматовна"</t>
  </si>
  <si>
    <t>Савдо шаҳобчаси ташкил қилиш</t>
  </si>
  <si>
    <t>ЯТТ "Ортикова Дармон Сафарматовна" Савдо шаҳобчаси ташкил қилиш</t>
  </si>
  <si>
    <t>Оқ олтин</t>
  </si>
  <si>
    <t>Савдо хизматлари</t>
  </si>
  <si>
    <t>№19</t>
  </si>
  <si>
    <t>ЯТТ "Рўзибоев Элёр"</t>
  </si>
  <si>
    <t>Автомобилларга техник хизмат кўрсатиш шаҳобчасини ташкил этиш</t>
  </si>
  <si>
    <t>ЯТТ "Рўзибоев Элёр" Автомобилларга техник хизмат кўрсатиш шаҳобчасини ташкил этиш</t>
  </si>
  <si>
    <t>№12</t>
  </si>
  <si>
    <t>ЯТТ "Юлдашева Доно Шомуратовна"</t>
  </si>
  <si>
    <t>ЯТТ "Юлдашева Доно Шомуратовна" Савдо шаҳобчаси ташкил қилиш</t>
  </si>
  <si>
    <t>№24</t>
  </si>
  <si>
    <t>ЯТТ "Жуманиёзов Даврон"</t>
  </si>
  <si>
    <t>ЯТТ "Жуманиёзов Даврон" Аҳолига хизмат кўрсатиш шахобчаси ташкил қилиш</t>
  </si>
  <si>
    <t>№15</t>
  </si>
  <si>
    <t>ЯТТ "Рахимов Мирзо Бобохонович"</t>
  </si>
  <si>
    <t>ЯТТ "Рахимов Мирзо Бобохонович" Автомобилларга хизмат кўрсатиш шахобчаси ташкил қилиш</t>
  </si>
  <si>
    <t>Пахтаобод</t>
  </si>
  <si>
    <t>№17</t>
  </si>
  <si>
    <t>ЯТТ "Хусаинов Мирзобек"</t>
  </si>
  <si>
    <t>Ҳунармадчилик (эшик, дарвоза ишлаб чиқариш) фаолиятини ташкил қилиш</t>
  </si>
  <si>
    <t>ЯТТ "Хусаинов Мирзобек" Ҳунармадчилик (эшик, дарвоза ишлаб чиқариш) фаолиятини ташкил қилиш</t>
  </si>
  <si>
    <t>Маърифат маҳалласи</t>
  </si>
  <si>
    <t>Ҳунармандчилик</t>
  </si>
  <si>
    <t>3-тоифа</t>
  </si>
  <si>
    <t>Юсупов Ҳамдам Сапарбоевич</t>
  </si>
  <si>
    <t xml:space="preserve">Бўлим бошлиғи </t>
  </si>
  <si>
    <t>Рахматиллаев Рустам Янгибаевич</t>
  </si>
  <si>
    <t>Бўлим бошлиғи ўринбосари</t>
  </si>
  <si>
    <t>ЯТТ "Қўчқаров Илхом"</t>
  </si>
  <si>
    <t>Транспорт хизматини ташкил қилиш</t>
  </si>
  <si>
    <t>ЯТТ "Қўчқаров Илхом" Транспорт хизматини ташкил қилиш</t>
  </si>
  <si>
    <t>Дўстлик</t>
  </si>
  <si>
    <t>Банк кредити ажратилган. Транспорт воситаси етиб келмаган.</t>
  </si>
  <si>
    <t>Машарипов Беҳзод Имомаддинович</t>
  </si>
  <si>
    <t>ЯТТ "Лапасов Махсуд"</t>
  </si>
  <si>
    <t>ЯТТ "Лапасов Махсуд" Транспорт хизматини ташкил қилиш</t>
  </si>
  <si>
    <t>Март</t>
  </si>
  <si>
    <t>"Дўсимбий юкташиш" МЧЖ</t>
  </si>
  <si>
    <t>Транспорт хзиатини ташкил қилиш</t>
  </si>
  <si>
    <t>"Дўсимбий юкташиш" МЧЖ Транспорт хзиатини ташкил қилиш</t>
  </si>
  <si>
    <t>Тахтакўпир</t>
  </si>
  <si>
    <t>"Палвон обод" фермер хўжалиги</t>
  </si>
  <si>
    <t>Техника хизматини ташкил қилиш</t>
  </si>
  <si>
    <t>"Палвон обод" фермер хўжалиги Техника хизматини ташкил қилиш</t>
  </si>
  <si>
    <t>"USTA KAMOL AVTOSOZLASH" МЧЖ</t>
  </si>
  <si>
    <t>Автомобилларга техник хизмат кўрсатиш ва ювиш шахобчаси ташкил қилиш</t>
  </si>
  <si>
    <t>"USTA KAMOL AVTOSOZLASH" МЧЖ Автомобилларга техник хизмат кўрсатиш ва ювиш шахобчаси ташкил қилиш</t>
  </si>
  <si>
    <t>Навбахор</t>
  </si>
  <si>
    <t>№55</t>
  </si>
  <si>
    <t>"MEDICINE DENTAL"МЧЖ</t>
  </si>
  <si>
    <t>Стоматология хизматини ташкил этиш</t>
  </si>
  <si>
    <t>"MEDICINE DENTAL"МЧЖ Стоматология хизматини ташкил этиш</t>
  </si>
  <si>
    <t>Маърифат</t>
  </si>
  <si>
    <t>Миллий банк</t>
  </si>
  <si>
    <t>Қаландаров Ҳамдам Рузимбаевич</t>
  </si>
  <si>
    <t>"BAZARBAYEV DENTA SERVIS" МЧЖ</t>
  </si>
  <si>
    <t>"BAZARBAYEV DENTA SERVIS" МЧЖ Стоматология хизматини ташкил этиш</t>
  </si>
  <si>
    <t>"BALTABAEV RUSTAM SABIROVICH" МЧЖ</t>
  </si>
  <si>
    <t>Аҳолига маиший хизмат кўрсатишни ташкил қилиш</t>
  </si>
  <si>
    <t>"BALTABAEV RUSTAM SABIROVICH" МЧЖ Аҳолига маиший хизмат кўрсатишни ташкил қилиш</t>
  </si>
  <si>
    <t>Ўйилма</t>
  </si>
  <si>
    <t>"Нурбек Беҳроз Ретаил" хусусий корхонаси</t>
  </si>
  <si>
    <t>Нон ва макарон маҳсулотларини ишлаб чиқариш ва қадоқлашни ташкил этиш</t>
  </si>
  <si>
    <t>"Нурбек Беҳроз Ретаил" хусусий корхонаси Нон ва макарон маҳсулотларини ишлаб чиқариш ва қадоқлашни ташкил этиш</t>
  </si>
  <si>
    <t>Эшимжирон маҳалласи</t>
  </si>
  <si>
    <t>№44</t>
  </si>
  <si>
    <t>"Сапаргул невараси Умрбек" МЧЖ</t>
  </si>
  <si>
    <t>Интенсив боғ ташкил этиш</t>
  </si>
  <si>
    <t>"Сапаргул невараси Умрбек" МЧЖ Интенсив боғ ташкил этиш</t>
  </si>
  <si>
    <t xml:space="preserve">Деҳқон </t>
  </si>
  <si>
    <t>Интенсив боғ ташкил қилиш</t>
  </si>
  <si>
    <t>"Меҳридур" фермер хўжалиги</t>
  </si>
  <si>
    <t>"Меҳридур" фермер хўжалиги Интенсив боғ ташкил этиш</t>
  </si>
  <si>
    <t>№43</t>
  </si>
  <si>
    <t>"Юсупбой невараси Жахонгир" МЧЖ</t>
  </si>
  <si>
    <t>"Юсупбой невараси Жахонгир" МЧЖ Интенсив боғ ташкил этиш</t>
  </si>
  <si>
    <t>"Ахмаджон Жавохир Ирода" МЧЖ</t>
  </si>
  <si>
    <t>"Ахмаджон Жавохир Ирода" МЧЖ Интенсив боғ ташкил этиш</t>
  </si>
  <si>
    <t>Ёрмиш</t>
  </si>
  <si>
    <t>"Мадрим ота олмалари" МЧЖ</t>
  </si>
  <si>
    <t>Интенсив боғдорчилик хўжалигини ташкил этиш</t>
  </si>
  <si>
    <t>"Мадрим ота олмалари" МЧЖ Интенсив боғдорчилик хўжалигини ташкил этиш</t>
  </si>
  <si>
    <t>Навбирёп</t>
  </si>
  <si>
    <t>№35</t>
  </si>
  <si>
    <t>"Эко Мойли Гарден" МЧЖ</t>
  </si>
  <si>
    <t>"Эко Мойли Гарден" МЧЖ Интенсив боғ ташкил этиш</t>
  </si>
  <si>
    <t>Эшимжирон</t>
  </si>
  <si>
    <t>"Акмал ворислари" МЧЖ</t>
  </si>
  <si>
    <t>"Акмал ворислари" МЧЖ Интенсив боғдорчилик хўжалигини ташкил этиш</t>
  </si>
  <si>
    <t xml:space="preserve">Эшимжирон </t>
  </si>
  <si>
    <t>"Нилуфаргул Дилшодбек" МЧЖ</t>
  </si>
  <si>
    <t>"Нилуфаргул Дилшодбек" МЧЖ Интенсив боғдорчилик хўжалигини ташкил этиш</t>
  </si>
  <si>
    <t>№39</t>
  </si>
  <si>
    <t>"Азизбек Бехрузбек Мутабар" МЧЖ</t>
  </si>
  <si>
    <t>"Азизбек Бехрузбек Мутабар" МЧЖ Интенсив боғдорчилик хўжалигини ташкил этиш</t>
  </si>
  <si>
    <t xml:space="preserve">"Наврўзбек Зариббайев" МЧЖ </t>
  </si>
  <si>
    <t>"Наврўзбек Зариббайев" МЧЖ  Интенсив боғдорчилик хўжалигини ташкил этиш</t>
  </si>
  <si>
    <t>№36</t>
  </si>
  <si>
    <t>"Мардонбек Маматсолий" МЧЖ</t>
  </si>
  <si>
    <t>"Мардонбек Маматсолий" МЧЖ Интенсив боғ ташкил этиш</t>
  </si>
  <si>
    <t>Дўсимбий</t>
  </si>
  <si>
    <t>“GURLAN GLOBAL TEKS” МЧЖ</t>
  </si>
  <si>
    <t>Тикувчилик цехи ташкил қилиш</t>
  </si>
  <si>
    <t>“GURLAN GLOBAL TEKS” МЧЖ Тикувчилик цехи ташкил қилиш</t>
  </si>
  <si>
    <t>Ватанпарвар маҳалласи</t>
  </si>
  <si>
    <t>Текстиль ва тўқимачилик саноати</t>
  </si>
  <si>
    <t>йирик</t>
  </si>
  <si>
    <t>Тўқимачилик ва тикув-трикотаж саноатини ривожлантириш бошқармаси</t>
  </si>
  <si>
    <t>Джураев Ахмаджон Мамурджанович</t>
  </si>
  <si>
    <t>бош мутахассис</t>
  </si>
  <si>
    <t>"Гурлан Отабек Саидбек" хусусий корхонаси</t>
  </si>
  <si>
    <t>Умумий овқатланиш кенгайтириш ҳамда маиший хизмат кўрсатиш шаҳобчасини ташкил этиш</t>
  </si>
  <si>
    <t>"Гурлан Отабек Саидбек" хусусий корхонаси Умумий овқатланиш кенгайтириш ҳамда маиший хизмат кўрсатиш шаҳобчасини ташкил этиш</t>
  </si>
  <si>
    <t>Навбаҳор</t>
  </si>
  <si>
    <t>"XUDOYBERGAN BOBO NABIRALARI" МЧЖ</t>
  </si>
  <si>
    <t>Техника ва юк автотранспорт хизматини ташкил қилиш</t>
  </si>
  <si>
    <t>"XUDOYBERGAN BOBO NABIRALARI" МЧЖ Техника ва юк автотранспорт хизматини ташкил қилиш</t>
  </si>
  <si>
    <t>Деҳқон</t>
  </si>
  <si>
    <t>№49</t>
  </si>
  <si>
    <t>"Лазизбек Миркомил" хусусий корхонаси</t>
  </si>
  <si>
    <t>"Лазизбек Миркомил" хусусий корхонаси Транспорт хзиатини ташкил қилиш</t>
  </si>
  <si>
    <t>Бирлашган</t>
  </si>
  <si>
    <t>Май</t>
  </si>
  <si>
    <t>"Вазир мевазор" МЧЖ</t>
  </si>
  <si>
    <t>"Вазир мевазор" МЧЖ Интенсив боғдорчилик хўжалигини ташкил этиш</t>
  </si>
  <si>
    <t>Мевазор</t>
  </si>
  <si>
    <t>"BUNYODBEK BEKZODBEK" хусусий корхонаси</t>
  </si>
  <si>
    <t>Юк автотранспорт хизматини ташкил қилиш</t>
  </si>
  <si>
    <t>"BUNYODBEK BEKZODBEK" хусусий корхонаси Юк автотранспорт хизматини ташкил қилиш</t>
  </si>
  <si>
    <t>№46</t>
  </si>
  <si>
    <t>"YAKUBOV TEMIR ESHIKLARI" хусусий корхонаси</t>
  </si>
  <si>
    <t>Темир эшик ва дарвоза ишлаб чиқаришни кенгайтириш</t>
  </si>
  <si>
    <t>"YAKUBOV TEMIR ESHIKLARI" хусусий корхонаси Темир эшик ва дарвоза ишлаб чиқаришни кенгайтириш</t>
  </si>
  <si>
    <t>Мададкор</t>
  </si>
  <si>
    <t>дона</t>
  </si>
  <si>
    <t>"CONSILIUM RELIABLE" хусусий корхонаси</t>
  </si>
  <si>
    <t>Тиббий клиника фаолиятини ташкил қилиш</t>
  </si>
  <si>
    <t>"CONSILIUM RELIABLE" хусусий корхонаси Тиббий клиника фаолиятини ташкил қилиш</t>
  </si>
  <si>
    <t>Нуробод</t>
  </si>
  <si>
    <t>"Дўсимбий агро" фермер хўжалиги</t>
  </si>
  <si>
    <t>Интенсив боғдорчилик хўжалигини кенгайтириш</t>
  </si>
  <si>
    <t>"Дўсимбий агро" фермер хўжалиги Интенсив боғдорчилик хўжалигини кенгайтириш</t>
  </si>
  <si>
    <t>"Ўсимликлар ҳимоячиси" МЧЖ</t>
  </si>
  <si>
    <t>Аҳолига қишлоқ хўжалги хизматлари кўрсатиш</t>
  </si>
  <si>
    <t>"Ўсимликлар ҳимоячиси" МЧЖ Аҳолига қишлоқ хўжалги хизматлари кўрсатиш</t>
  </si>
  <si>
    <t>Мойли</t>
  </si>
  <si>
    <t>"Гурлан Автомотохаваскор" УК</t>
  </si>
  <si>
    <t>Транспорт хизмати ташкил қилиш</t>
  </si>
  <si>
    <t>"Гурлан Автомотохаваскор" УК Транспорт хизмати ташкил қилиш</t>
  </si>
  <si>
    <t>Олға</t>
  </si>
  <si>
    <t>№48</t>
  </si>
  <si>
    <t>"SHANIYOZ MATNIYOZ" хусусий корхонаси</t>
  </si>
  <si>
    <t>"SHANIYOZ MATNIYOZ" хусусий корхонаси Транспорт хизмати ташкил қилиш</t>
  </si>
  <si>
    <t>Қангли маҳалласи</t>
  </si>
  <si>
    <t>№42</t>
  </si>
  <si>
    <t>"Гурланли Сапарбой Мухандис" фермер хўжалиги</t>
  </si>
  <si>
    <t>"Саодат Феруз" фермер хўжалиги</t>
  </si>
  <si>
    <t>"Шарип Боягин" фермер хўжалиги</t>
  </si>
  <si>
    <t>Чорвачилик хўжалигини (гўшт йўналишида) ташкил этиш</t>
  </si>
  <si>
    <t>"Шарип Боягин" фермер хўжалиги Чорвачилик хўжалигини (гўшт йўналишида) ташкил этиш</t>
  </si>
  <si>
    <t>Чинобот</t>
  </si>
  <si>
    <t>№47</t>
  </si>
  <si>
    <t>"Мадамин Ўктам" МЧЖ</t>
  </si>
  <si>
    <t>"Мадамин Ўктам" МЧЖ Интенсив боғ ташкил этиш</t>
  </si>
  <si>
    <t>"Гурлан парвоз қурилиш" МЧЖ</t>
  </si>
  <si>
    <t>Техника хизматини ташкил этиш</t>
  </si>
  <si>
    <t>"Гурлан парвоз қурилиш" МЧЖ Техника хизматини ташкил этиш</t>
  </si>
  <si>
    <t>"Одилбек Лайло" оилавий корхонаси</t>
  </si>
  <si>
    <t>Савдо ва маиший хизмат кўрсатишни ташкил этиш</t>
  </si>
  <si>
    <t>"Одилбек Лайло" оилавий корхонаси Савдо ва маиший хизмат кўрсатишни ташкил этиш</t>
  </si>
  <si>
    <t>Далолатнома расмийлаштирилмоқда</t>
  </si>
  <si>
    <t>"Клара Атажанова" фермер хўжалиги</t>
  </si>
  <si>
    <t>"Элёр Гулёр" хусусий корхонаси</t>
  </si>
  <si>
    <t>"Элёр Гулёр" хусусий корхонаси Юк автотранспорт хизматини ташкил қилиш</t>
  </si>
  <si>
    <t>Янгибоғ</t>
  </si>
  <si>
    <t>№54</t>
  </si>
  <si>
    <t>"Жавлон хайтбаев" хусусий корхонаси</t>
  </si>
  <si>
    <t>"Жавлон хайтбаев" хусусий корхонаси Транспорт хзиатини ташкил қилиш</t>
  </si>
  <si>
    <t>"Jahongir Mo`minjon" хусусий корхонаси</t>
  </si>
  <si>
    <t>Электро двигателларни қайта таъмирлаш хизматини ташкил қилиш (кенгайтириш)</t>
  </si>
  <si>
    <t>"Jahongir Mo`minjon" хусусий корхонаси Электро двигателларни қайта таъмирлаш хизматини ташкил қилиш (кенгайтириш)</t>
  </si>
  <si>
    <t>Бошқа турдаги хизматлар</t>
  </si>
  <si>
    <t>№45</t>
  </si>
  <si>
    <t xml:space="preserve">Рўзметов Жахонгир Салимбой ўғли </t>
  </si>
  <si>
    <t>"Ўғилжон лайло" фермер хўжалиги</t>
  </si>
  <si>
    <t>Чорвачиликни ташкил этиш</t>
  </si>
  <si>
    <t>"Ўғилжон лайло" фермер хўжалиги Чорвачиликни ташкил этиш</t>
  </si>
  <si>
    <t>Чаккалар</t>
  </si>
  <si>
    <t>"Яхшимурот ворислари" фермер хўжалиги</t>
  </si>
  <si>
    <t>"Яхшимурот ворислари" фермер хўжалиги Интенсив боғ ташкил этиш</t>
  </si>
  <si>
    <t>"CHEVAR IRODA" хусусий корхонаси</t>
  </si>
  <si>
    <t>Мактабгача таълим муассасаси ташкил қилиш</t>
  </si>
  <si>
    <t>"CHEVAR IRODA" хусусий корхонаси Мактабгача таълим муассасаси ташкил қилиш</t>
  </si>
  <si>
    <t>"Бунёдкор" МЧЖ</t>
  </si>
  <si>
    <t>"Бунёдкор" МЧЖ Транспорт хизмати ташкил қилиш</t>
  </si>
  <si>
    <t>№50</t>
  </si>
  <si>
    <t>ўрта</t>
  </si>
  <si>
    <t>"Бектурди Хасан" хусусий корхонаси</t>
  </si>
  <si>
    <t>Чиқиндиларни тозалаш хизматини ташкил этиш</t>
  </si>
  <si>
    <t>"Бектурди Хасан" хусусий корхонаси Чиқиндиларни тозалаш хизматини ташкил этиш</t>
  </si>
  <si>
    <t>"Дўсимбий Чорва" фермер хўжалиги</t>
  </si>
  <si>
    <t>"Рахманов Яшнар" фермер хўжалиги</t>
  </si>
  <si>
    <t>Интенсив боғ ташкил этиш (кенгайтириш)</t>
  </si>
  <si>
    <t>"GOLDEN TRIADA" фермер хўжалиги</t>
  </si>
  <si>
    <t>"GOLDEN TRIADA" фермер хўжалиги Интенсив боғдорчилик хўжалигини кенгайтириш</t>
  </si>
  <si>
    <t>№40</t>
  </si>
  <si>
    <t>"Эрка Жуманиёз" фермер хўжалиги</t>
  </si>
  <si>
    <t>"Шукуржон Дукончи" фермер хўжалиги</t>
  </si>
  <si>
    <t>"Оллом Давлат" фермер хўжалиги</t>
  </si>
  <si>
    <t>Узумчилик хўжалигини ташкил қилиш</t>
  </si>
  <si>
    <t>"Оллом Давлат" фермер хўжалиги Узумчилик хўжалигини ташкил қилиш</t>
  </si>
  <si>
    <t xml:space="preserve">Ватанпарвар </t>
  </si>
  <si>
    <t>Узумчиликни ривожлантириш</t>
  </si>
  <si>
    <t>№41</t>
  </si>
  <si>
    <t>"Ўрол ота ўғиллари" фермер хўжалиги</t>
  </si>
  <si>
    <t>"Маҳмуд салой" фермер хўжалиги</t>
  </si>
  <si>
    <t>"Маҳмуд салой" фермер хўжалиги Техника хизматини ташкил қилиш</t>
  </si>
  <si>
    <t>№51</t>
  </si>
  <si>
    <t>"Қатариқ" фермер хўжалиги</t>
  </si>
  <si>
    <t>"Қатариқ" фермер хўжалиги Интенсив боғдорчилик хўжалигини кенгайтириш</t>
  </si>
  <si>
    <t xml:space="preserve">Қатариқ </t>
  </si>
  <si>
    <t>№38</t>
  </si>
  <si>
    <t>"Рамат Бобо" фермер хўжалиги</t>
  </si>
  <si>
    <t>"O`ZBEKISTON SAVDO MARKAZI" хусусий корхонаси</t>
  </si>
  <si>
    <t>Савдо ва маиший хизмат кўрсатиш шаҳобчасини ташкил этиш (кенгайтириш)</t>
  </si>
  <si>
    <t>"O`ZBEKISTON SAVDO MARKAZI" хусусий корхонаси Савдо ва маиший хизмат кўрсатиш шаҳобчасини ташкил этиш (кенгайтириш)</t>
  </si>
  <si>
    <t>Янги аср</t>
  </si>
  <si>
    <t>№53</t>
  </si>
  <si>
    <t>"Хосилот" фермер хўжалиги</t>
  </si>
  <si>
    <t>Боғдорчилик (Интенсив боғ) хўжалигини  ташкил этиш</t>
  </si>
  <si>
    <t>"Хосилот" фермер хўжалиги Боғдорчилик (Интенсив боғ) хўжалигини  ташкил этиш</t>
  </si>
  <si>
    <t>Интенсив боғ</t>
  </si>
  <si>
    <t>"ELMUROD-SHUKRONA" оилваий корхонаси</t>
  </si>
  <si>
    <t>Компьютерда дастурий таъминот хизмати кўрсатишни ташкил қилиш</t>
  </si>
  <si>
    <t>"ELMUROD-SHUKRONA" оилваий корхонаси Компьютерда дастурий таъминот хизмати кўрсатишни ташкил қилиш</t>
  </si>
  <si>
    <t>4-тоифа</t>
  </si>
  <si>
    <t>"GROUP TEXTIL QO`SHKO`PIR" МЧЖ</t>
  </si>
  <si>
    <t>Тайёр тикув маҳсулотлари ишлаб чиқариш</t>
  </si>
  <si>
    <t>"GROUP TEXTIL QO`SHKO`PIR" МЧЖ Тайёр тикув маҳсулотлари ишлаб чиқариш</t>
  </si>
  <si>
    <t xml:space="preserve">Бахористон </t>
  </si>
  <si>
    <t>минг дона</t>
  </si>
  <si>
    <t xml:space="preserve">Қутлимуратов Муродбек </t>
  </si>
  <si>
    <t>"Иброхим Шихли томорқа хизматлари" МЧЖ</t>
  </si>
  <si>
    <t>Автомобил ва гилам ювиш шахобчасини ташкил қилиш</t>
  </si>
  <si>
    <t>"Иброхим Шихли томорқа хизматлари" МЧЖ Автомобил ва гилам ювиш шахобчасини ташкил қилиш</t>
  </si>
  <si>
    <t>Темиров Теллур Умирбекович</t>
  </si>
  <si>
    <t>"OTUSH-YUK-TASHISH-XIZMATI" МЧЖ</t>
  </si>
  <si>
    <t>Юк ташиш хизматини ташкил қилиш</t>
  </si>
  <si>
    <t>"OTUSH-YUK-TASHISH-XIZMATI" МЧЖ Юк ташиш хизматини ташкил қилиш</t>
  </si>
  <si>
    <t>Незахос</t>
  </si>
  <si>
    <t>№1</t>
  </si>
  <si>
    <t>Мухаммадсалоев Оллаёр</t>
  </si>
  <si>
    <t>“DOVUD GARDENS” МЧЖ</t>
  </si>
  <si>
    <t>Иссиқхона ташкил қилиш</t>
  </si>
  <si>
    <t>“DOVUD GARDENS” МЧЖ Иссиқхона ташкил қилиш</t>
  </si>
  <si>
    <t>Довуд</t>
  </si>
  <si>
    <t>Замонавий иссиқхона ташкил этиш</t>
  </si>
  <si>
    <t>оддий иссиқхона</t>
  </si>
  <si>
    <t xml:space="preserve">"AGRO LAND MAX" фермер хўжалиги </t>
  </si>
  <si>
    <t>Узумчиликни ташкил қилиш</t>
  </si>
  <si>
    <t>"AGRO LAND MAX" фермер хўжалиги  Узумчиликни ташкил қилиш</t>
  </si>
  <si>
    <t>Кенагас</t>
  </si>
  <si>
    <t>"MATKARIM AVAZ CITY" МЧЖ</t>
  </si>
  <si>
    <t>Махсус техникалар хизматини ташкил этиш</t>
  </si>
  <si>
    <t>"MATKARIM AVAZ CITY" МЧЖ Махсус техникалар хизматини ташкил этиш</t>
  </si>
  <si>
    <t>Хонобод</t>
  </si>
  <si>
    <t>"Khorezm Invest project" ИК</t>
  </si>
  <si>
    <t>"Катта хаёт орзуси" МЧЖ</t>
  </si>
  <si>
    <t>Автомобилларга техник хизмат кўрсатиш ва ювиш шахобчасини ташкил қиилиш</t>
  </si>
  <si>
    <t>"Катта хаёт орзуси" МЧЖ Автомобилларга техник хизмат кўрсатиш ва ювиш шахобчасини ташкил қиилиш</t>
  </si>
  <si>
    <t>Хосиён</t>
  </si>
  <si>
    <t>"BROTHER GOLD HOUSE" хусусий корхона</t>
  </si>
  <si>
    <t>Бетон ва газаблок ишлаб чиқаришни ташкил этиш</t>
  </si>
  <si>
    <t>"BROTHER GOLD HOUSE" хусусий корхона Бетон ва газаблок ишлаб чиқаришни ташкил этиш</t>
  </si>
  <si>
    <t>Чаманзор</t>
  </si>
  <si>
    <t>"ZAHRA GREENHOUS" МЧЖ</t>
  </si>
  <si>
    <t>"ZAHRA GREENHOUS" МЧЖ Иссиқхона ташкил қилиш</t>
  </si>
  <si>
    <t>Янгилик</t>
  </si>
  <si>
    <t>"G'IYOSBEK ILYOSBEK" МЧЖ</t>
  </si>
  <si>
    <t xml:space="preserve">МДФ эшик ва мебеллар ишлаб чиқаришни ташкил қилиш </t>
  </si>
  <si>
    <t xml:space="preserve">"G'IYOSBEK ILYOSBEK" МЧЖ МДФ эшик ва мебеллар ишлаб чиқаришни ташкил қилиш </t>
  </si>
  <si>
    <t>Араблар</t>
  </si>
  <si>
    <t>"BIKAJON BONUXON SERVIS" МЧЖ</t>
  </si>
  <si>
    <t>Умумий овқатланишни ташкил қилиш</t>
  </si>
  <si>
    <t>"BIKAJON BONUXON SERVIS" МЧЖ Умумий овқатланишни ташкил қилиш</t>
  </si>
  <si>
    <t>Қоромон</t>
  </si>
  <si>
    <t>"UMIDBEK SHAXZODBEK QURILISH SERVIS" хусусий корхонаси</t>
  </si>
  <si>
    <t>"UMIDBEK SHAXZODBEK QURILISH SERVIS" хусусий корхонаси Транспорт хизматини ташкил қилиш</t>
  </si>
  <si>
    <t>"Хамдам Чарос" фермер хўжалиги</t>
  </si>
  <si>
    <t>Балиқчиликни хўжалигини ташкил этиш</t>
  </si>
  <si>
    <t>"Хамдам Чарос" фермер хўжалиги Балиқчиликни хўжалигини ташкил этиш</t>
  </si>
  <si>
    <t xml:space="preserve">Тегалак </t>
  </si>
  <si>
    <t>"Хоразм Оқ қуш кўли" фермер хўжалиги</t>
  </si>
  <si>
    <t>Балиқчилик хўжалигини ташкил этиш</t>
  </si>
  <si>
    <t>"Хоразм Оқ қуш кўли" фермер хўжалиги Балиқчилик хўжалигини ташкил этиш</t>
  </si>
  <si>
    <t>Шихмашхад</t>
  </si>
  <si>
    <t>"Отабек Баликчи" фермер хўжалиги</t>
  </si>
  <si>
    <t>"Отабек Баликчи" фермер хўжалиги Балиқчиликни хўжалигини ташкил этиш</t>
  </si>
  <si>
    <t>"НИЗОМАДДИН ОДИНА" фермер хўжалиги</t>
  </si>
  <si>
    <t xml:space="preserve">Балиқчиликни ривожлантириш </t>
  </si>
  <si>
    <t xml:space="preserve">"НИЗОМАДДИН ОДИНА" фермер хўжалиги Балиқчиликни ривожлантириш </t>
  </si>
  <si>
    <t>"YULDOSh KEHJA" фермер хўжалиги</t>
  </si>
  <si>
    <t>"YULDOSh KEHJA" фермер хўжалиги Музлаткичли омборхона ташкил этиш</t>
  </si>
  <si>
    <t>"Менан маш мастер" МЧЖ</t>
  </si>
  <si>
    <t>Темир дарвоза ишлаб чиқариш лойихаси</t>
  </si>
  <si>
    <t>"Менан маш мастер" МЧЖ Темир дарвоза ишлаб чиқариш лойихаси</t>
  </si>
  <si>
    <t>обоб</t>
  </si>
  <si>
    <t>Ражабов Мардонбек Баҳодирович -
Тупроққалъа тумани ҳокими ўринбсоари</t>
  </si>
  <si>
    <t>Ботиров Муроджон</t>
  </si>
  <si>
    <t>"TRACK TOO KARINA" МЧЖ</t>
  </si>
  <si>
    <t>Автотранспортда юк ташиш хизматини ташкил қилиш</t>
  </si>
  <si>
    <t>"TRACK TOO KARINA" МЧЖ Автотранспортда юк ташиш хизматини ташкил қилиш</t>
  </si>
  <si>
    <t>Мухаббат</t>
  </si>
  <si>
    <t>"TURON POTRIOT LOGISTIK" МЧЖ</t>
  </si>
  <si>
    <t>"TURON POTRIOT LOGISTIK" МЧЖ Юк ташиш хизматини ташкил қилиш</t>
  </si>
  <si>
    <t>"Саяпир Нур метал" МЧЖ</t>
  </si>
  <si>
    <t>Тукувчилик артелерясини ташкил қилиш</t>
  </si>
  <si>
    <t>"Саяпир Нур метал" МЧЖ Тукувчилик артелерясини ташкил қилиш</t>
  </si>
  <si>
    <t>Саяпир</t>
  </si>
  <si>
    <t>Машарипов Машрип</t>
  </si>
  <si>
    <t>"I -AGRO MASTER" МЧЖ</t>
  </si>
  <si>
    <t>Хизмат кўрсатиш ва сервис</t>
  </si>
  <si>
    <t>"I -AGRO MASTER" МЧЖ Хизмат кўрсатиш ва сервис</t>
  </si>
  <si>
    <t>Тупроққалъа маскан</t>
  </si>
  <si>
    <t>Искандаров Алижон Олимжон ўғли</t>
  </si>
  <si>
    <t>Худайберганов Фарход</t>
  </si>
  <si>
    <t>"AUTO PARTS INDUSTRY" МЧЖ</t>
  </si>
  <si>
    <t>Дамас автомобилига бутловчи қисм ишлаб чиқариш</t>
  </si>
  <si>
    <t>"AUTO PARTS INDUSTRY" МЧЖ Дамас автомобилига бутловчи қисм ишлаб чиқариш</t>
  </si>
  <si>
    <t>Обод</t>
  </si>
  <si>
    <t>Машинасозлик ва эҳтиёт қисмлар саноати</t>
  </si>
  <si>
    <t>Машинасозлик, ускунасозлик ва электротехника саноатини ривожлантириш бошқармаси</t>
  </si>
  <si>
    <t>Тургунбаев Бехзод</t>
  </si>
  <si>
    <t>"Рухшона Мехринисо Мед Фапм" МЧЖ</t>
  </si>
  <si>
    <t>Дорихона  ташкил этиш</t>
  </si>
  <si>
    <t>"Рухшона Мехринисо Мед Фапм" МЧЖ Дорихона  ташкил этиш</t>
  </si>
  <si>
    <t>"AZIZBEK GREAT GOAL" mas’uliyati cheklangan jamiyati</t>
  </si>
  <si>
    <t>Бутловчи кисмлар ишлаб чикариш</t>
  </si>
  <si>
    <t>"AZIZBEK GREAT GOAL" mas’uliyati cheklangan jamiyati Бутловчи кисмлар ишлаб чикариш</t>
  </si>
  <si>
    <t>Пастом</t>
  </si>
  <si>
    <t>"AMIRXON YO'LDOSHBEK" МЧЖ</t>
  </si>
  <si>
    <t>Тикувчилик  артелиериясини ташкил қилиш</t>
  </si>
  <si>
    <t>"AMIRXON YO'LDOSHBEK" МЧЖ Тикувчилик  артелиериясини ташкил қилиш</t>
  </si>
  <si>
    <t>"Yosh tadbirkor Bekdurdi" МЧЖ</t>
  </si>
  <si>
    <t>Аҳолига транспорт хизмати кўрсатиш</t>
  </si>
  <si>
    <t>"Yosh tadbirkor Bekdurdi" МЧЖ Аҳолига транспорт хизмати кўрсатиш</t>
  </si>
  <si>
    <t>Сабуржанов Муслимбек Азамат ўгли</t>
  </si>
  <si>
    <t>"Rich ONE" МЧЖ</t>
  </si>
  <si>
    <t>Темир эшик ва дарвозалар ишлаб чикариш</t>
  </si>
  <si>
    <t>"Rich ONE" МЧЖ Темир эшик ва дарвозалар ишлаб чикариш</t>
  </si>
  <si>
    <t>Тупроққалъа маскани</t>
  </si>
  <si>
    <t>"Ase Drop Invest" МЧЖ</t>
  </si>
  <si>
    <t>Резина шланглар ва трубалар ишлаб чиқариш (кенгайтириш)</t>
  </si>
  <si>
    <t>"Ase Drop Invest" МЧЖ Резина шланглар ва трубалар ишлаб чиқариш (кенгайтириш)</t>
  </si>
  <si>
    <t>"Хурсандбек Самандар Гилнура" МЧЖ</t>
  </si>
  <si>
    <t>"Хурсандбек Самандар Гилнура" МЧЖ Тикувчилик  артелиериясини ташкил қилиш</t>
  </si>
  <si>
    <t>ОБОД</t>
  </si>
  <si>
    <t>"SEA" МЧЖ</t>
  </si>
  <si>
    <t>Қорамолчиликни ташкил этиш (гўшт)</t>
  </si>
  <si>
    <t>"SEA" МЧЖ Қорамолчиликни ташкил этиш (гўшт)</t>
  </si>
  <si>
    <t>"ULUG‘BEK JALOLADDIN" </t>
  </si>
  <si>
    <t>Кондолат махсулотларини ишлаб чиқариш</t>
  </si>
  <si>
    <t>"ULUG‘BEK JALOLADDIN"  Кондолат махсулотларини ишлаб чиқариш</t>
  </si>
  <si>
    <t>саримой</t>
  </si>
  <si>
    <t>"ABDURASUL JUMANYOZ" хусусий корхонаси</t>
  </si>
  <si>
    <t>Паррандачилик ташкил қилиш</t>
  </si>
  <si>
    <t>"ABDURASUL JUMANYOZ" хусусий корхонаси Паррандачилик ташкил қилиш</t>
  </si>
  <si>
    <t>шарлауқ</t>
  </si>
  <si>
    <t>"BAXTIYOR OTA PROM" МЧЖ</t>
  </si>
  <si>
    <t>"BAXTIYOR OTA PROM" МЧЖ Резина шланглар ва трубалар ишлаб чиқариш (кенгайтириш)</t>
  </si>
  <si>
    <t>"Fu Xing Zhao" МЧЖ</t>
  </si>
  <si>
    <t>Ёруғлик қайтарувчи бутловчи қисмини ишлаб чиқариш</t>
  </si>
  <si>
    <t>"Fu Xing Zhao" МЧЖ Ёруғлик қайтарувчи бутловчи қисмини ишлаб чиқариш</t>
  </si>
  <si>
    <t>навбахор</t>
  </si>
  <si>
    <t xml:space="preserve">ЯТТ "Madrimov Shehnazar" </t>
  </si>
  <si>
    <t>Мебел ишлаб чиқариш</t>
  </si>
  <si>
    <t>"Madrimov Shehnazar" МЧЖ Мебел ишлаб чиқариш</t>
  </si>
  <si>
    <t>Мебелчилик саноати</t>
  </si>
  <si>
    <t>"Marjona Saboxon"МЧЖ</t>
  </si>
  <si>
    <t>Сутни қайта ишлаш</t>
  </si>
  <si>
    <t>"Marjona Saboxon"МЧЖ Сутни қайта ишлаш</t>
  </si>
  <si>
    <t>"Baxtbek Invest Sanoati" МЧЖ</t>
  </si>
  <si>
    <t>Штампланган деталларни ишлаб чиқариш (кенгайтириш)</t>
  </si>
  <si>
    <t>"Baxtbek Invest Sanoati" МЧЖ Штампланган деталларни ишлаб чиқариш (кенгайтириш)</t>
  </si>
  <si>
    <t>"Равон Метал Пласт" МЧЖ</t>
  </si>
  <si>
    <t>Автомобилнинг бошқариш қисмлари (переключатель) ишлаб чиқариш</t>
  </si>
  <si>
    <t>"Равон Метал Пласт" МЧЖ Автомобилнинг бошқариш қисмлари (переключатель) ишлаб чиқариш</t>
  </si>
  <si>
    <t>"Xorazm GEO Plyus" МЧЖ</t>
  </si>
  <si>
    <t>Кизил мия илдизини қайта ишлаш</t>
  </si>
  <si>
    <t>"Xorazm GEO Plyus" МЧЖ Кизил мия илдизини қайта ишлаш</t>
  </si>
  <si>
    <t>Фармацевтика саноати</t>
  </si>
  <si>
    <t>Фармацевтика тармоғини ривожлантириш агентлиги</t>
  </si>
  <si>
    <t>М.Матниязов</t>
  </si>
  <si>
    <t>бошқарма бошлиғи ўринбосари</t>
  </si>
  <si>
    <t>"W-Industry" МЧЖ</t>
  </si>
  <si>
    <t>Штампланган деталларни ишлаб чиқариш</t>
  </si>
  <si>
    <t>"W-Industry" МЧЖ Штампланган деталларни ишлаб чиқариш</t>
  </si>
  <si>
    <t>"MUROD" фермел хўжалиги</t>
  </si>
  <si>
    <t>Умумий овқатланиш шаҳобчасини ташкил қилиш</t>
  </si>
  <si>
    <t>"MUROD" фермел хўжалиги Умумий овқатланиш шаҳобчасини ташкил қилиш</t>
  </si>
  <si>
    <t>Саримой</t>
  </si>
  <si>
    <t>"Ўзавтосаноат" АЖ ва "UzAuto Motors" АЖ</t>
  </si>
  <si>
    <t>“UzAuto Motors” AЖ Хоразм вилояти филиалининг автомобиль ишлаб чиқариш қувватини 70 мингдан 100 мингтага ошириш</t>
  </si>
  <si>
    <t>"Ўзавтосаноат" АЖ ва "UzAuto Motors" АЖ “UzAuto Motors” AЖ Хоразм вилояти филиалининг автомобиль ишлаб чиқариш қувватини 70 мингдан 100 мингтага ошириш</t>
  </si>
  <si>
    <t>Машинасозлик, ускунасозлик ва электротехника саноатини ривожлантириш  бошқармаси</t>
  </si>
  <si>
    <t>ЯТТ "Давлетова Илмира"</t>
  </si>
  <si>
    <t>Юк ташиш хизматини ташкил қилиш (1 та транспорт)</t>
  </si>
  <si>
    <t>ЯТТ "Давлетова Илмира" Юк ташиш хизматини ташкил қилиш (1 та транспорт)</t>
  </si>
  <si>
    <t>Саноат қурилиш банк</t>
  </si>
  <si>
    <t>Нурметов Хурсандбек</t>
  </si>
  <si>
    <t xml:space="preserve">"BURGUT-TIMSOLI" МЧЖ  </t>
  </si>
  <si>
    <t>Пластик гранула ишлаб чиқаришни ташкил этиш</t>
  </si>
  <si>
    <t>"BURGUT-TIMSOLI" МЧЖ   Пластик гранула ишлаб чиқаришни ташкил этиш</t>
  </si>
  <si>
    <t xml:space="preserve">Орзу </t>
  </si>
  <si>
    <t>Атажонов Кадирбек Атобекович</t>
  </si>
  <si>
    <t>Саидов Сухроб</t>
  </si>
  <si>
    <t>"ANVAR BREND" МЧЖ</t>
  </si>
  <si>
    <t>Умумий овқатланиш шохобчасини ташкил этиш</t>
  </si>
  <si>
    <t>"ANVAR BREND" МЧЖ Умумий овқатланиш шохобчасини ташкил этиш</t>
  </si>
  <si>
    <t>Ёшлик</t>
  </si>
  <si>
    <t>"AGRO-TEXNIKA-XIZMATI" фермер хўжалиги</t>
  </si>
  <si>
    <t>Қишлоқ хўжалиги техникалари</t>
  </si>
  <si>
    <t>"AGRO-TEXNIKA-XIZMATI" фермер хўжалиги Қишлоқ хўжалиги техникалари</t>
  </si>
  <si>
    <t>Шерматлар</t>
  </si>
  <si>
    <t>"DABUR-DENT" оилавий корхонаси</t>
  </si>
  <si>
    <t>Стоматология фаолятини ташкил қилиш</t>
  </si>
  <si>
    <t>"DABUR-DENT" оилавий корхонаси Стоматология фаолятини ташкил қилиш</t>
  </si>
  <si>
    <t>Шохидонлар</t>
  </si>
  <si>
    <t>Эрназаров Жасурбек</t>
  </si>
  <si>
    <t>"MANHETTAN PLUS" оилавий корхонаси</t>
  </si>
  <si>
    <t>Ўқув маркази ташкил қилиш</t>
  </si>
  <si>
    <t>"MANHETTAN PLUS" оилавий корхонаси Ўқув маркази ташкил қилиш</t>
  </si>
  <si>
    <t>Тандирчи</t>
  </si>
  <si>
    <t>"ZARMIX BEST" ХК</t>
  </si>
  <si>
    <t>Қурилиш материаллари ишлаб чиқаришни ташкил қилиш</t>
  </si>
  <si>
    <t>"ZARMIX BEST" ХК Қурилиш материаллари ишлаб чиқаришни ташкил қилиш</t>
  </si>
  <si>
    <t>Киллавуд</t>
  </si>
  <si>
    <t>"OMAD TANHO PREMIUM" оилавий корхонаси</t>
  </si>
  <si>
    <t>Темир панжара ва ромлар ишлаб чиқаришни ташкил қилиш</t>
  </si>
  <si>
    <t>"OMAD TANHO PREMIUM" оилавий корхонаси Темир панжара ва ромлар ишлаб чиқаришни ташкил қилиш</t>
  </si>
  <si>
    <t>Қиёт</t>
  </si>
  <si>
    <t>Металлургия саноати</t>
  </si>
  <si>
    <t xml:space="preserve">минг кв метр </t>
  </si>
  <si>
    <t>Нуриев Шокир</t>
  </si>
  <si>
    <t>Бўлим бошлиғи</t>
  </si>
  <si>
    <t>"QIYOT ULKAN XIZMATLARI" оилавий корхонаси</t>
  </si>
  <si>
    <t>Мехнат гузари ташкил қилиш</t>
  </si>
  <si>
    <t>"QIYOT ULKAN XIZMATLARI" оилавий корхонаси Мехнат гузари ташкил қилиш</t>
  </si>
  <si>
    <t>Х</t>
  </si>
  <si>
    <t>"ABDULLAOTA HIYOBONI" МЧЖ</t>
  </si>
  <si>
    <t>Боғдорчилик учун кўчат етиштиришни ташкил қилиш</t>
  </si>
  <si>
    <t>"ABDULLAOTA HIYOBONI" МЧЖ Боғдорчилик учун кўчат етиштиришни ташкил қилиш</t>
  </si>
  <si>
    <t>Юқорижирмиз</t>
  </si>
  <si>
    <t>"SHOMURATOV RUSLON" МЧЖ</t>
  </si>
  <si>
    <t>Газон ташкил қилиш</t>
  </si>
  <si>
    <t>"SHOMURATOV RUSLON" МЧЖ Газон ташкил қилиш</t>
  </si>
  <si>
    <t>Хилол</t>
  </si>
  <si>
    <t>"Мадина Дониёр" оилавий корхонаси</t>
  </si>
  <si>
    <t>Паррандачилик хўжалигини ташкил этиш</t>
  </si>
  <si>
    <t>"Мадина Дониёр" оилавий корхонаси Паррандачилик хўжалигини ташкил этиш</t>
  </si>
  <si>
    <t>Қўнғирот</t>
  </si>
  <si>
    <t>"Урганч евро темир бетон" МЧЖ</t>
  </si>
  <si>
    <t>Темир бетон маҳсулотлари ишлаб чиқаришни ташкил қилиш</t>
  </si>
  <si>
    <t>"Урганч евро темир бетон" МЧЖ Темир бетон маҳсулотлари ишлаб чиқаришни ташкил қилиш</t>
  </si>
  <si>
    <t>"SPREEAD" МЧЖ</t>
  </si>
  <si>
    <t>Автомобилларга техник ҳизмат кўрсатишни ташкил этиш</t>
  </si>
  <si>
    <t>"SPREEAD" МЧЖ Автомобилларга техник ҳизмат кўрсатишни ташкил этиш</t>
  </si>
  <si>
    <t xml:space="preserve">Матякубова Юлдузхон Бахромовна </t>
  </si>
  <si>
    <t>"KHIVA BILOL SERVISE" МЧЖ</t>
  </si>
  <si>
    <t>Паррандачилик фаолиятини ташкил қилиш</t>
  </si>
  <si>
    <t>"KHIVA BILOL SERVISE" МЧЖ Паррандачилик фаолиятини ташкил қилиш</t>
  </si>
  <si>
    <t>"Зариф ширин барака" оилавий корхонаси</t>
  </si>
  <si>
    <t>Юк ташиш хизматини ташкил қилиш (3 та транспорт)</t>
  </si>
  <si>
    <t>"Зариф ширин барака" оилавий корхонаси Юк ташиш хизматини ташкил қилиш (3 та транспорт)</t>
  </si>
  <si>
    <t>Қайчили</t>
  </si>
  <si>
    <t>дастгоҳ</t>
  </si>
  <si>
    <t>Юк автомашиналари март ойи якунига қадар етиб келиши кутилмоқда</t>
  </si>
  <si>
    <t>"Райцентр сервис" хусусий корхонаси</t>
  </si>
  <si>
    <t>Қишлоқ хўжалиги маҳсулотларни сақлаш ва ўқув марказини ташкил қилиш</t>
  </si>
  <si>
    <t>"Райцентр сервис" хусусий корхонаси Қишлоқ хўжалиги маҳсулотларни сақлаш ва ўқув марказини ташкил қилиш</t>
  </si>
  <si>
    <t>Бўстон</t>
  </si>
  <si>
    <t>Логистика марказлари</t>
  </si>
  <si>
    <t>"Muhtasham oltin mixlar" хусусий корхонаси</t>
  </si>
  <si>
    <t>Бурама мих ва мих маҳсулотлари учун катенкадан сим маҳсулотлари ишлаб чиқариш</t>
  </si>
  <si>
    <t>"Muhtasham oltin mixlar" хусусий корхонаси Бурама мих ва мих маҳсулотлари учун катенкадан сим маҳсулотлари ишлаб чиқариш</t>
  </si>
  <si>
    <t xml:space="preserve">Оёқбоғ </t>
  </si>
  <si>
    <t>"Ro'zmat ota farm" МЧЖ</t>
  </si>
  <si>
    <t>Логистика хизматини ташкил этиш</t>
  </si>
  <si>
    <t>"Ro'zmat ota farm" МЧЖ Логистика хизматини ташкил этиш</t>
  </si>
  <si>
    <t>"DO‘RMAN PROGRES" МЧЖ</t>
  </si>
  <si>
    <t>Автомобилларга техник ҳизмат 
кўрсатишни ташкил этиш</t>
  </si>
  <si>
    <t>"DO‘RMAN PROGRES" МЧЖ Автомобилларга техник ҳизмат 
кўрсатишни ташкил этиш</t>
  </si>
  <si>
    <t>Мергановул</t>
  </si>
  <si>
    <t>"Lobar And Akbar" МЧЖ</t>
  </si>
  <si>
    <t>Тикувчилик маҳсулотлари ишлаб чиқришни ташкил этиш</t>
  </si>
  <si>
    <t>"Lobar And Akbar" МЧЖ Тикувчилик маҳсулотлари ишлаб чиқришни ташкил этиш</t>
  </si>
  <si>
    <t>Олтинкўл</t>
  </si>
  <si>
    <t>"URGANCH MEGA TA'MIRLASH" ХК</t>
  </si>
  <si>
    <t>"URGANCH MEGA TA'MIRLASH" ХК Қурилиш материаллари ишлаб чиқаришни ташкил қилиш</t>
  </si>
  <si>
    <t>М.Хоразмий</t>
  </si>
  <si>
    <t>"Kashtan premium mebel" хусусий корхонаси</t>
  </si>
  <si>
    <t>Мебель ишлаб чиқаришни ташкил қилиш</t>
  </si>
  <si>
    <t>"Kashtan premium mebel" хусусий корхонаси Мебель ишлаб чиқаришни ташкил қилиш</t>
  </si>
  <si>
    <t>Ғалаба</t>
  </si>
  <si>
    <t>"OYZODA-XONZODA-OTAXON" оилавий корхонаси</t>
  </si>
  <si>
    <t>Гилам ювишни ташкил қилиш</t>
  </si>
  <si>
    <t>"OYZODA-XONZODA-OTAXON" оилавий корхонаси Гилам ювишни ташкил қилиш</t>
  </si>
  <si>
    <t xml:space="preserve"> "MEGA JELEZA BETON" МЧЖ</t>
  </si>
  <si>
    <t xml:space="preserve"> Асфальт ишлаб чиқаришни ташкил қилиш</t>
  </si>
  <si>
    <t xml:space="preserve"> "MEGA JELEZA BETON" МЧЖ  Асфальт ишлаб чиқаришни ташкил қилиш</t>
  </si>
  <si>
    <t>Ўрта</t>
  </si>
  <si>
    <t>"PIRNAXOS BO‘STON" фермер хўжалиги</t>
  </si>
  <si>
    <t>Инновацион умумий овқатланиш шохобчасини ташкил қилиш</t>
  </si>
  <si>
    <t>"MUSOBEK ZARINA" хусусий корхонаси</t>
  </si>
  <si>
    <t>Тикувчилик цехини ташкил қилиш</t>
  </si>
  <si>
    <t>"MUSOBEK ZARINA" хусусий корхонаси Тикувчилик цехини ташкил қилиш</t>
  </si>
  <si>
    <t>"Хоразмлик Рахимовлар" Оилавий корхонаси</t>
  </si>
  <si>
    <t>Сутни қайта ишлаш ва кандолат махсулотлари ишлаб чиқариш</t>
  </si>
  <si>
    <t>"Хоразмлик Рахимовлар" Оилавий корхонаси Сутни қайта ишлаш ва кандолат махсулотлари ишлаб чиқариш</t>
  </si>
  <si>
    <t>Курбанниёзв Аббос Алламберганович -
Урганч тумани ҳокими ўринбсоари</t>
  </si>
  <si>
    <t>"Xorazm quyon savdo" МЧЖ</t>
  </si>
  <si>
    <t>Қуёнлар ва чорва учун омухта ем ишлаб чиқаришни ташкил этиш</t>
  </si>
  <si>
    <t>"Xorazm quyon savdo" МЧЖ Қуёнлар ва чорва учун омухта ем ишлаб чиқаришни ташкил этиш</t>
  </si>
  <si>
    <t>Озуқа ем маҳсулотлари ишлаб чиқариш саноати</t>
  </si>
  <si>
    <t>"SULTAN JALOLADDIN" хусусий корхонаси</t>
  </si>
  <si>
    <t>Мих маҳсулотлари ишлаб чикаришни ташкил этиш</t>
  </si>
  <si>
    <t>"SULTAN JALOLADDIN" хусусий корхонаси Мих маҳсулотлари ишлаб чикаришни ташкил этиш</t>
  </si>
  <si>
    <t>кечикмоқда</t>
  </si>
  <si>
    <t>Хитой давлатида янги йил йил байрами муносабати билан товарлар келиши кечикмоқда.</t>
  </si>
  <si>
    <t>"Khorazm Delkor" МЧЖ</t>
  </si>
  <si>
    <t>Хусусий клиника ташкил қилиш</t>
  </si>
  <si>
    <t>"Khorazm Delkor" МЧЖ Хусусий клиника ташкил қилиш</t>
  </si>
  <si>
    <t>Стационар даволаш</t>
  </si>
  <si>
    <t>апрель</t>
  </si>
  <si>
    <t>"IBROXIM FARIDA" фермер хўжалиги</t>
  </si>
  <si>
    <t>Қишлоқ хўжалиги техникаси</t>
  </si>
  <si>
    <t>"IBROXIM FARIDA" фермер хўжалиги Қишлоқ хўжалиги техникаси</t>
  </si>
  <si>
    <t>"Дониёр стома сервис" хусусий корхона</t>
  </si>
  <si>
    <t>Стомотология фаолиятини ташкил қилиш</t>
  </si>
  <si>
    <t>"Дониёр стома сервис" хусусий корхона Стомотология фаолиятини ташкил қилиш</t>
  </si>
  <si>
    <t>Арбоблар</t>
  </si>
  <si>
    <t>"Урганч файз сервис" МЧЖ</t>
  </si>
  <si>
    <t>Транспорт хизматлари (юк ташиш) хизматини ташкил этиш</t>
  </si>
  <si>
    <t>"Урганч файз сервис" МЧЖ Транспорт хизматлари (юк ташиш) хизматини ташкил этиш</t>
  </si>
  <si>
    <t>Оёқбоғ</t>
  </si>
  <si>
    <t>"ELYOR GULYOR" хусусий корхонаси</t>
  </si>
  <si>
    <t>"ELYOR GULYOR" хусусий корхонаси Юк ташиш хизматини ташкил қилиш</t>
  </si>
  <si>
    <t xml:space="preserve">"Фаррух" фермер хўжалиги </t>
  </si>
  <si>
    <t>Қишлоқ хўжалиги техникалари хизматлари</t>
  </si>
  <si>
    <t>"Фаррух" фермер хўжалиги  Қишлоқ хўжалиги техникалари хизматлари</t>
  </si>
  <si>
    <t xml:space="preserve">Қурилиш ишлари олиб борилмоқда. </t>
  </si>
  <si>
    <t>"Нисо-8" МЧЖ</t>
  </si>
  <si>
    <t>Мебель ишлаб чиқаришни ташкил этиш.</t>
  </si>
  <si>
    <t>"Нисо-8" МЧЖ Мебель ишлаб чиқаришни ташкил этиш.</t>
  </si>
  <si>
    <t>Янги ўртабоғ</t>
  </si>
  <si>
    <t>"SULTANNAZIR" МЧЖ</t>
  </si>
  <si>
    <t>Маиший хизмат кўрсатиш шаҳобчасини ташкил қилиш</t>
  </si>
  <si>
    <t>"SULTANNAZIR" МЧЖ Маиший хизмат кўрсатиш шаҳобчасини ташкил қилиш</t>
  </si>
  <si>
    <t>"AXMED" хусусий корхонаси</t>
  </si>
  <si>
    <t>Автомобилларга техник ҳизмат 
кўрсатиш шаҳобчасини ташкил этиш</t>
  </si>
  <si>
    <t>"AXMED" хусусий корхонаси Автомобилларга техник ҳизмат 
кўрсатиш шаҳобчасини ташкил этиш</t>
  </si>
  <si>
    <t>"MAFTUNAXON-MARJANOXON"  МЧЖ</t>
  </si>
  <si>
    <t>Мактабгача талим муассасаси ташкил этиш</t>
  </si>
  <si>
    <t>"MAFTUNAXON-MARJANOXON"  МЧЖ Мактабгача талим муассасаси ташкил этиш</t>
  </si>
  <si>
    <t>Навруз</t>
  </si>
  <si>
    <t>1-тоифа</t>
  </si>
  <si>
    <t>Курбаниязов Бахтияр Маматсалиевич</t>
  </si>
  <si>
    <t>"XORAZM DILNOZA TEKSTIL" МЧЖ</t>
  </si>
  <si>
    <t xml:space="preserve">Тикувчилик махсулотларини ишлаб чиқаришни ташкил қилиш </t>
  </si>
  <si>
    <t xml:space="preserve">"XORAZM DILNOZA TEKSTIL" МЧЖ Тикувчилик махсулотларини ишлаб чиқаришни ташкил қилиш </t>
  </si>
  <si>
    <t>Феруз МФЙ</t>
  </si>
  <si>
    <t xml:space="preserve">Усманов Дилшод Косимович </t>
  </si>
  <si>
    <t>"Rin-Sal" МЧЖ</t>
  </si>
  <si>
    <t>Тиббиёт дока  ишлаб чикаришни ташкил этиш</t>
  </si>
  <si>
    <t>"Rin-Sal" МЧЖ Тиббиёт дока  ишлаб чикаришни ташкил этиш</t>
  </si>
  <si>
    <t>Тозабоғ</t>
  </si>
  <si>
    <t>кв.метр</t>
  </si>
  <si>
    <t>"NEW CITY VERSAL" МЧЖ</t>
  </si>
  <si>
    <t>темир-бетон маҳсулотлари (шлокоблок) ишлаб чиқариш</t>
  </si>
  <si>
    <t>"NEW CITY VERSAL" МЧЖ темир-бетон маҳсулотлари (шлокоблок) ишлаб чиқариш</t>
  </si>
  <si>
    <t>Ашхабод</t>
  </si>
  <si>
    <t>Таджибаев Мансур Максудович -
Урганч шаҳар ҳокими ўринбсоари</t>
  </si>
  <si>
    <t>"Урганч тафаккур зиё" оилавий корхонаси</t>
  </si>
  <si>
    <t>Китоб дўкони ва аҳолига маиший хизмат кўрсатишни ташкил этиш</t>
  </si>
  <si>
    <t>"Урганч тафаккур зиё" оилавий корхонаси Китоб дўкони ва аҳолига маиший хизмат кўрсатишни ташкил этиш</t>
  </si>
  <si>
    <t>Хамжихатлик</t>
  </si>
  <si>
    <t xml:space="preserve">Йўлдошов Хурсандбек Хакимбай ўғли </t>
  </si>
  <si>
    <t>"Самира Хотел" оилавий корхонаси</t>
  </si>
  <si>
    <t>Оилавий меҳмон уйи хизматларини такшил қилиш</t>
  </si>
  <si>
    <t>"Самира Хотел" оилавий корхонаси Оилавий меҳмон уйи хизматларини такшил қилиш</t>
  </si>
  <si>
    <t>Бустон</t>
  </si>
  <si>
    <t>Ҳалмуратов Сарварбек Қадамбаевич</t>
  </si>
  <si>
    <t>"PROFKONDICOM" МЧЖ</t>
  </si>
  <si>
    <t xml:space="preserve">Миллий ширинликлар  </t>
  </si>
  <si>
    <t xml:space="preserve">"PROFKONDICOM" МЧЖ Миллий ширинликлар  </t>
  </si>
  <si>
    <t>Жинговуз</t>
  </si>
  <si>
    <t>"SURGE MED" МЧЖ</t>
  </si>
  <si>
    <t>Эко клиника ташкил этиш</t>
  </si>
  <si>
    <t>"SURGE MED" МЧЖ Эко клиника ташкил этиш</t>
  </si>
  <si>
    <t>Марифат</t>
  </si>
  <si>
    <t>"SULTAN-VAIS" МЧЖ</t>
  </si>
  <si>
    <t>Мехмонхона ташкил қилиш</t>
  </si>
  <si>
    <t>"SULTAN-VAIS" МЧЖ Мехмонхона ташкил қилиш</t>
  </si>
  <si>
    <t>Янги обод</t>
  </si>
  <si>
    <t>"Музаффар Мухаммадали Мирзо" оилавий корхонаси</t>
  </si>
  <si>
    <t>Юк ташиш ташиш хизматини ташкил килиш</t>
  </si>
  <si>
    <t>"Музаффар Мухаммадали Мирзо" оилавий корхонаси Юк ташиш ташиш хизматини ташкил килиш</t>
  </si>
  <si>
    <t>Ал хоразмий</t>
  </si>
  <si>
    <t>"Караван лидер" оилавий корхонаси</t>
  </si>
  <si>
    <t>ПВХ профил ишлаб чиқаришни ташкил этиш</t>
  </si>
  <si>
    <t>"Караван лидер" оилавий корхонаси ПВХ профил ишлаб чиқаришни ташкил этиш</t>
  </si>
  <si>
    <t xml:space="preserve">навруз </t>
  </si>
  <si>
    <t>Аллабергенов Сардорбек Бахтиярович</t>
  </si>
  <si>
    <t>"LESPROM HOLDING" МЧЖ</t>
  </si>
  <si>
    <t>Тахта ва ёгоч махсулотларига ишлов беришни ташкил этиш</t>
  </si>
  <si>
    <t>"LESPROM HOLDING" МЧЖ Тахта ва ёгоч махсулотларига ишлов беришни ташкил этиш</t>
  </si>
  <si>
    <t>Ашхобод МФЙ</t>
  </si>
  <si>
    <t>"Туркезм" МЧЖ</t>
  </si>
  <si>
    <t>Савдо марказини ташкил этиш</t>
  </si>
  <si>
    <t>"Туркезм" МЧЖ Савдо марказини ташкил этиш</t>
  </si>
  <si>
    <t>Истиклол</t>
  </si>
  <si>
    <t>"IRODAXON DILFUZA" НТМ</t>
  </si>
  <si>
    <t>Мактабгача таълим муассасини ташкил қилиш</t>
  </si>
  <si>
    <t>"IRODAXON DILFUZA" НТМ Мактабгача таълим муассасини ташкил қилиш</t>
  </si>
  <si>
    <t>Темир йулчи</t>
  </si>
  <si>
    <t>Инвест финанс банк</t>
  </si>
  <si>
    <t>"Дилмурод мебель сервис" хусусий корхонаси</t>
  </si>
  <si>
    <t>"Дилмурод мебель сервис" хусусий корхонаси Мебель ишлаб чиқаришни ташкил қилиш</t>
  </si>
  <si>
    <t xml:space="preserve">Олимпия </t>
  </si>
  <si>
    <t>"G‘ULOMJON SUV QURILISH" МЧЖ</t>
  </si>
  <si>
    <t xml:space="preserve">Темир бетон махсулотлари ишлаб чиқаришни ташкил қилиш </t>
  </si>
  <si>
    <t xml:space="preserve">"G‘ULOMJON SUV QURILISH" МЧЖ Темир бетон махсулотлари ишлаб чиқаришни ташкил қилиш </t>
  </si>
  <si>
    <t>"Urganch Palas" МЧЖ</t>
  </si>
  <si>
    <t>Меҳмонхона ташкил этиш</t>
  </si>
  <si>
    <t>"Urganch Palas" МЧЖ Меҳмонхона ташкил этиш</t>
  </si>
  <si>
    <t>"SOXIBA SEVINCH" МЧЖ</t>
  </si>
  <si>
    <t xml:space="preserve">Тикувчилик махсулотлари ва нон махсулотлари ишлаб чиқаришни кенгайтириш  </t>
  </si>
  <si>
    <t xml:space="preserve">"SOXIBA SEVINCH" МЧЖ Тикувчилик махсулотлари ва нон махсулотлари ишлаб чиқаришни кенгайтириш  </t>
  </si>
  <si>
    <t xml:space="preserve">Дўстлик </t>
  </si>
  <si>
    <t>"Маъруф Дента Плюс" хусусий корхонаси</t>
  </si>
  <si>
    <t>Мамаграфия фаолиятини ташкил этиш</t>
  </si>
  <si>
    <t>"Маъруф Дента Плюс" хусусий корхонаси Мамаграфия фаолиятини ташкил этиш</t>
  </si>
  <si>
    <t xml:space="preserve">"Аму гулшани" МЧЖ  </t>
  </si>
  <si>
    <t>Кийим кечак тикишни ташкил қилиш</t>
  </si>
  <si>
    <t>"Аму гулшани" МЧЖ   Кийим кечак тикишни ташкил қилиш</t>
  </si>
  <si>
    <t>Минг дона</t>
  </si>
  <si>
    <t>"LEO MAMIRE" оилавий корхонаси</t>
  </si>
  <si>
    <t>Умумий овқатланиш хизматларини ташкил этиш</t>
  </si>
  <si>
    <t>"LEO MAMIRE" оилавий корхонаси Умумий овқатланиш хизматларини ташкил этиш</t>
  </si>
  <si>
    <t>Зиёкор</t>
  </si>
  <si>
    <t>"Ултра Саноат Савдо Сервис" хусусий корхона</t>
  </si>
  <si>
    <t>Ресторан хизматини ташкил қилиш</t>
  </si>
  <si>
    <t>"Ултра Саноат Савдо Сервис" хусусий корхона Ресторан хизматини ташкил қилиш</t>
  </si>
  <si>
    <t>"Shohnoza-bakery" МЧЖ</t>
  </si>
  <si>
    <t>Миллий ширинликлар ишлаб чиқаришни ташкил қилиш</t>
  </si>
  <si>
    <t>"Shohnoza-bakery" МЧЖ Миллий ширинликлар ишлаб чиқаришни ташкил қилиш</t>
  </si>
  <si>
    <t>"BOG‘I ERAM XORAZM" МЧЖ</t>
  </si>
  <si>
    <t>Транспорт логистика хизматларини кенгайтириш</t>
  </si>
  <si>
    <t>"BOG‘I ERAM XORAZM" МЧЖ Транспорт логистика хизматларини кенгайтириш</t>
  </si>
  <si>
    <t>Шодлик</t>
  </si>
  <si>
    <t>"Хоразм газ метан" МЧЖ</t>
  </si>
  <si>
    <t>"Хоразм газ метан" МЧЖ Юк ташиш ташиш хизматини ташкил килиш</t>
  </si>
  <si>
    <t>"ARTUR ANGEL" МЧЖ</t>
  </si>
  <si>
    <t>"ARTUR ANGEL" МЧЖ Юк ташиш ташиш хизматини ташкил килиш</t>
  </si>
  <si>
    <t>Капитал банк</t>
  </si>
  <si>
    <t>"Саид Исо" хусусий корхонаси</t>
  </si>
  <si>
    <t xml:space="preserve">МДФ эшик ва мебельишлаб чиқаришни кенгайтириш </t>
  </si>
  <si>
    <t xml:space="preserve">"Саид Исо" хусусий корхонаси МДФ эшик ва мебельишлаб чиқаришни кенгайтириш </t>
  </si>
  <si>
    <t>Феврал</t>
  </si>
  <si>
    <t>"Гидроиншоот таъмир" хусусий қурилиш корхонаси</t>
  </si>
  <si>
    <t>Техника хизматлари кўрсатишни кенгайтириш</t>
  </si>
  <si>
    <t>"Гидроиншоот таъмир" хусусий қурилиш корхонаси Техника хизматлари кўрсатишни кенгайтириш</t>
  </si>
  <si>
    <t>Гарант банк</t>
  </si>
  <si>
    <t>ЯТТ "Маткаримов Нодирбек Норбекович"</t>
  </si>
  <si>
    <t>Тикувчилик цехи ташкил этиш (ателье хизмати)</t>
  </si>
  <si>
    <t>ЯТТ "Маткаримов Нодирбек Норбекович" Тикувчилик цехи ташкил этиш (ателье хизмати)</t>
  </si>
  <si>
    <t>Дашёқ МФЙ</t>
  </si>
  <si>
    <t xml:space="preserve">Ханов Сардор Рустамович </t>
  </si>
  <si>
    <t>"МР Академик" НТМ</t>
  </si>
  <si>
    <t>Ўқув маркази ташкил этиш</t>
  </si>
  <si>
    <t>"МР Академик" НТМ Ўқув маркази ташкил этиш</t>
  </si>
  <si>
    <t>Журён МФЙ</t>
  </si>
  <si>
    <t>"Брилянт Зукко" МЧЖ</t>
  </si>
  <si>
    <t>Укув маркази хизматларини ташкил этиш</t>
  </si>
  <si>
    <t>"Брилянт Зукко" МЧЖ Укув маркази хизматларини ташкил этиш</t>
  </si>
  <si>
    <t>Соёт МФЙ</t>
  </si>
  <si>
    <t>Атабаев Бобохон Сардор ўғли</t>
  </si>
  <si>
    <t>"KHUDARGAN KARVON BOSHI" оилавий корхонаси</t>
  </si>
  <si>
    <t xml:space="preserve">Сут махсулотлари ишлаб 
чиқаришни ташкил этиш </t>
  </si>
  <si>
    <t xml:space="preserve">"KHUDARGAN KARVON BOSHI" оилавий корхонаси Сут махсулотлари ишлаб 
чиқаришни ташкил этиш </t>
  </si>
  <si>
    <t>Қорақум МФЙ</t>
  </si>
  <si>
    <t>"Рахимберган Каримберган" МЧЖ</t>
  </si>
  <si>
    <t>Енгил автомабилларга тиркама ишлаб чикаришни ташкил килиш</t>
  </si>
  <si>
    <t>"Рахимберган Каримберган" МЧЖ Енгил автомабилларга тиркама ишлаб чикаришни ташкил килиш</t>
  </si>
  <si>
    <t>Ирдимзон МФЙ</t>
  </si>
  <si>
    <t>Саидов Иззат Махмуджанович -
Хива тумани ҳокими ўринбсоари</t>
  </si>
  <si>
    <t>"NAZIRBAY NEVARASI ABDUROHMON" оилавий корхонаси</t>
  </si>
  <si>
    <t xml:space="preserve">Қурилиши материалларини ишлаб чиқаришни ташкил этиш (Темир бетон маҳсулотлари) </t>
  </si>
  <si>
    <t xml:space="preserve">"NAZIRBAY NEVARASI ABDUROHMON" оилавий корхонаси Қурилиши материалларини ишлаб чиқаришни ташкил этиш (Темир бетон маҳсулотлари) </t>
  </si>
  <si>
    <t>Чанашик МФЙ</t>
  </si>
  <si>
    <t>куб</t>
  </si>
  <si>
    <t>"Руслон Чакан" МЧЖ</t>
  </si>
  <si>
    <t>Техника хизмати ташкил этиш</t>
  </si>
  <si>
    <t>"Руслон Чакан" МЧЖ Техника хизмати ташкил этиш</t>
  </si>
  <si>
    <t>Бўстон МФЙ</t>
  </si>
  <si>
    <t>“Oqyop Naslli-Chorva" МЧЖ</t>
  </si>
  <si>
    <t>Чорвачилик комплекси ташкил қилиш</t>
  </si>
  <si>
    <t>“Oqyop Naslli-Chorva" МЧЖ Чорвачилик комплекси ташкил қилиш</t>
  </si>
  <si>
    <t>Оқёп МФЙ</t>
  </si>
  <si>
    <t>"USTA JAVOHIR MAFTUNA" оилавий корхонаси</t>
  </si>
  <si>
    <t>Эшик ва ромларни ишлаб чиқаришни 
ташкил қиилиш</t>
  </si>
  <si>
    <t>"USTA JAVOHIR MAFTUNA" оилавий корхонаси Эшик ва ромларни ишлаб чиқаришни 
ташкил қиилиш</t>
  </si>
  <si>
    <t>Атажон тўра МФЙ</t>
  </si>
  <si>
    <t>"Хива Шер Сити " МЧЖ</t>
  </si>
  <si>
    <t>Шлакоблок ишлаб чиқаришни ташкил қилиш</t>
  </si>
  <si>
    <t>"Хива Шер Сити " МЧЖ Шлакоблок ишлаб чиқаришни ташкил қилиш</t>
  </si>
  <si>
    <t>Пишканик МФЙ</t>
  </si>
  <si>
    <t>"Диора Солиҳа" ХК</t>
  </si>
  <si>
    <t>Чорвачилик ни ташкил этиш (қўйчилик)</t>
  </si>
  <si>
    <t>"Диора Солиҳа" ХК Чорвачилик ни ташкил этиш (қўйчилик)</t>
  </si>
  <si>
    <t>Ҳайтматов Журъат Ахмедович</t>
  </si>
  <si>
    <t>"Muhammad Mdina 
Mexroj" МЧЖ</t>
  </si>
  <si>
    <t>Кўчатчилик хўжалигини ташкил этиш</t>
  </si>
  <si>
    <t>"Muhammad Mdina 
Mexroj" МЧЖ Кўчатчилик хўжалигини ташкил этиш</t>
  </si>
  <si>
    <t>Парчанхос МФЙ</t>
  </si>
  <si>
    <t>Бошқа қишлоқ хўжалиги тармоқлари</t>
  </si>
  <si>
    <t>"XIVA FAYZLI VOHA" фермер хўжалиги</t>
  </si>
  <si>
    <t>Омухта ем ишлаб чиқаришни ташкил этиш</t>
  </si>
  <si>
    <t>"XIVA FAYZLI VOHA" фермер хўжалиги Омухта ем ишлаб чиқаришни ташкил этиш</t>
  </si>
  <si>
    <t>"Қорақўз вохаси" фермер хўжалиги</t>
  </si>
  <si>
    <t>Қишлоқ хўжалиги тахникасида хизмат кўрсатиш</t>
  </si>
  <si>
    <t>"Қорақўз вохаси" фермер хўжалиги Қишлоқ хўжалиги тахникасида хизмат кўрсатиш</t>
  </si>
  <si>
    <t>"Хива Орзу Гузари" оилавий корхонаси</t>
  </si>
  <si>
    <t xml:space="preserve">Чорвачиликни ташкил этиш </t>
  </si>
  <si>
    <t xml:space="preserve">"Хива Орзу Гузари" оилавий корхонаси Чорвачиликни ташкил этиш </t>
  </si>
  <si>
    <t>"Хива Окёп Балиғи" МЧЖ</t>
  </si>
  <si>
    <t>Балиқчиликни кенгайтириш</t>
  </si>
  <si>
    <t>"Хива Окёп Балиғи" МЧЖ Балиқчиликни кенгайтириш</t>
  </si>
  <si>
    <t>"Қорақум ойхоним" фермер хўжалиги</t>
  </si>
  <si>
    <t>"Қорақум ойхоним" фермер хўжалиги Қишлоқ хўжалиги тахникасида хизмат кўрсатиш</t>
  </si>
  <si>
    <t>"Журёнли жўшқин" фермер хўжалиги</t>
  </si>
  <si>
    <t>"Журёнли жўшқин" фермер хўжалиги Қишлоқ хўжалиги тахникасида хизмат кўрсатиш</t>
  </si>
  <si>
    <t>"Боходир Тоиров" фермер хўжалиги</t>
  </si>
  <si>
    <t>"Боходир Тоиров" фермер хўжалиги Қишлоқ хўжалиги тахникасида хизмат кўрсатиш</t>
  </si>
  <si>
    <t>"Мега Ирдимзон инвест" МЧЖ</t>
  </si>
  <si>
    <t>Қурилиш маҳсулотлари ишлаб чиқаришни ташкил этиш</t>
  </si>
  <si>
    <t>"Мега Ирдимзон инвест" МЧЖ Қурилиш маҳсулотлари ишлаб чиқаришни ташкил этиш</t>
  </si>
  <si>
    <t>"AZAMAT SUT" хусусий корхонаси</t>
  </si>
  <si>
    <t>Сут маҳсулотлари ишлаб чиқаришни кенгайтириш</t>
  </si>
  <si>
    <t>"AZAMAT SUT" хусусий корхонаси Сут маҳсулотлари ишлаб чиқаришни кенгайтириш</t>
  </si>
  <si>
    <t>Пана Махсим МФЙ</t>
  </si>
  <si>
    <t>"PIRNAXOS JAYXUN SERVIS МЧЖ</t>
  </si>
  <si>
    <t>Балиқчиликни ташкил этиш</t>
  </si>
  <si>
    <t>"PIRNAXOS JAYXUN SERVIS МЧЖ Балиқчиликни ташкил этиш</t>
  </si>
  <si>
    <t>Пирнахос МФЙ</t>
  </si>
  <si>
    <t>"Хоразм Комфорт Сервис" МЧЖ</t>
  </si>
  <si>
    <t>"Хоразм Комфорт Сервис" МЧЖ Балиқчиликни ташкил этиш</t>
  </si>
  <si>
    <t>Шомохулум МФЙ</t>
  </si>
  <si>
    <t>"Қодир Қозоқов" фермер хўжалиги</t>
  </si>
  <si>
    <t>"Қодир Қозоқов" фермер хўжалиги Қишлоқ хўжалиги тахникасида хизмат кўрсатиш</t>
  </si>
  <si>
    <t>"Назар Ота Ўҳли Ботир" фермер хўжалиги</t>
  </si>
  <si>
    <t>"Назар Ота Ўҳли Ботир" фермер хўжалиги Қишлоқ хўжалиги тахникасида хизмат кўрсатиш</t>
  </si>
  <si>
    <t>"Қодом жилдак" фермер хўжалиги</t>
  </si>
  <si>
    <t>"Қодом жилдак" фермер хўжалиги Қишлоқ хўжалиги тахникасида хизмат кўрсатиш</t>
  </si>
  <si>
    <t>"Карим Ёвбосар" фермер хўжалиги</t>
  </si>
  <si>
    <t>"Карим Ёвбосар" фермер хўжалиги Қишлоқ хўжалиги тахникасида хизмат кўрсатиш</t>
  </si>
  <si>
    <t>"Муродбек" фермер хўжалиги</t>
  </si>
  <si>
    <t>"Муродбек" фермер хўжалиги Қишлоқ хўжалиги тахникасида хизмат кўрсатиш</t>
  </si>
  <si>
    <t>"Карим жигга" фермер хужалиги</t>
  </si>
  <si>
    <t>Қишлоқ хўжалиги сохасида махсус техника хизмати кўрсатиш</t>
  </si>
  <si>
    <t>"Карим жигга" фермер хужалиги Қишлоқ хўжалиги сохасида махсус техника хизмати кўрсатиш</t>
  </si>
  <si>
    <t>"Фуркат" фермер хўжалиги</t>
  </si>
  <si>
    <t>"Фуркат" фермер хўжалиги Қишлоқ хўжалиги тахникасида хизмат кўрсатиш</t>
  </si>
  <si>
    <t>"Ахмаджон Матякубов" фермер хўжалиги</t>
  </si>
  <si>
    <t>"Ахмаджон Матякубов" фермер хўжалиги Қишлоқ хўжалиги тахникасида хизмат кўрсатиш</t>
  </si>
  <si>
    <t>Париша МФЙ</t>
  </si>
  <si>
    <t>ЯТТ "SODIKOVA RAXATAY AMONBAYEVNA"</t>
  </si>
  <si>
    <t>Оилавий мактабгача таълим муассасаси ташкил қилиш</t>
  </si>
  <si>
    <t>ЯТТ "SODIKOVA RAXATAY AMONBAYEVNA" Оилавий мактабгача таълим муассасаси ташкил қилиш</t>
  </si>
  <si>
    <t>Гулирайҳон МФЙ</t>
  </si>
  <si>
    <t>Жуманиязов Искандар Амонбоевич</t>
  </si>
  <si>
    <t>ЯТТ "OTAJANOVA DILNOZA RAVSHANBEKOVNA"</t>
  </si>
  <si>
    <t>Сапол идишлар ишлаб чикаришни ташкил қилиш</t>
  </si>
  <si>
    <t>ЯТТ "OTAJANOVA DILNOZA RAVSHANBEKOVNA" Сапол идишлар ишлаб чикаришни ташкил қилиш</t>
  </si>
  <si>
    <t>Калта минор МФЙ</t>
  </si>
  <si>
    <t>Отамуротов Шерзод Азимбаевич</t>
  </si>
  <si>
    <t>Жуманиёзов Дилмурод Бектурдиевич</t>
  </si>
  <si>
    <t>ЯТТ "NIYAZMETOVA REJABBIBI KOMILOVNA"</t>
  </si>
  <si>
    <t>ЯТТ "NIYAZMETOVA REJABBIBI KOMILOVNA" Оилавий мактабгача таълим муассасаси ташкил қилиш</t>
  </si>
  <si>
    <t>Бинокор МФЙ</t>
  </si>
  <si>
    <t xml:space="preserve">ЯТТ "Абдуллаева Инобат" </t>
  </si>
  <si>
    <t>ЯТТ "Абдуллаева Инобат"  Оилавий мактабгача таълим муассасаси ташкил қилиш</t>
  </si>
  <si>
    <t>Гулистон МФЙ</t>
  </si>
  <si>
    <t>№ 1</t>
  </si>
  <si>
    <t>Муратова Максуда Мадримовна</t>
  </si>
  <si>
    <t>ЯТТ "ATABAYEVA GULNORA RAVSHANOVNA"</t>
  </si>
  <si>
    <t>Миллий ширинлик тайёрлашни ташкил қилиш</t>
  </si>
  <si>
    <t>ЯТТ "ATABAYEVA GULNORA RAVSHANOVNA" Миллий ширинлик тайёрлашни ташкил қилиш</t>
  </si>
  <si>
    <t>Янги хаёт МФЙ</t>
  </si>
  <si>
    <t>ЯТТ "MATYAQUBOVA NUQULJON SOPOYEVNA"</t>
  </si>
  <si>
    <t>ЯТТ "MATYAQUBOVA NUQULJON SOPOYEVNA" Оилавий мактабгача таълим муассасаси ташкил қилиш</t>
  </si>
  <si>
    <t>Сангар МФЙ</t>
  </si>
  <si>
    <t>"XIVA AVTOSERVIS BRABUS" МЧЖ</t>
  </si>
  <si>
    <t>Маиший хизмат кўрсатиш шаҳобчаси ташкил қилиш</t>
  </si>
  <si>
    <t>"XIVA AVTOSERVIS BRABUS" МЧЖ Маиший хизмат кўрсатиш шаҳобчаси ташкил қилиш</t>
  </si>
  <si>
    <t>Шихлар МФЙ</t>
  </si>
  <si>
    <t>"Кафе Афсона" оилавий корхонаси</t>
  </si>
  <si>
    <t>"Кафе Афсона" оилавий корхонаси Умумий овқатланиш шаҳобчасини ташкил қилиш</t>
  </si>
  <si>
    <t>Дўстлик МФЙ</t>
  </si>
  <si>
    <t>"Қуромбой-Шокир" МЧЖ</t>
  </si>
  <si>
    <t>Маиший ҳизмат кўрсатиш комплексини ташкил қилиш</t>
  </si>
  <si>
    <t>"Қуромбой-Шокир" МЧЖ Маиший ҳизмат кўрсатиш комплексини ташкил қилиш</t>
  </si>
  <si>
    <t>Мевастон МФЙ</t>
  </si>
  <si>
    <t>"KHIVA BEKTURDI SHUHRATBEK" оилавий корхона</t>
  </si>
  <si>
    <t>Савдо дўкони хизматларини ташкил қилиш</t>
  </si>
  <si>
    <t>"KHIVA BEKTURDI SHUHRATBEK" оилавий корхона Савдо дўкони хизматларини ташкил қилиш</t>
  </si>
  <si>
    <t>"Ака-Ука темир эшиклари" МЧЖ</t>
  </si>
  <si>
    <t xml:space="preserve"> Темир эшик ва панжаралар ишлаб чиқаришни ташкил қилиш</t>
  </si>
  <si>
    <t>"Ака-Ука темир эшиклари" МЧЖ  Темир эшик ва панжаралар ишлаб чиқаришни ташкил қилиш</t>
  </si>
  <si>
    <t>Газчи МФЙ</t>
  </si>
  <si>
    <t>"ERKINOV AND GO" МЧЖ</t>
  </si>
  <si>
    <t>Меҳмонхона ташкил қилиш (70 ўринли)</t>
  </si>
  <si>
    <t>"ERKINOV AND GO" МЧЖ Меҳмонхона ташкил қилиш (70 ўринли)</t>
  </si>
  <si>
    <t>ЯТТ "Бобожонов Шерзод Дилмирод ўғли"</t>
  </si>
  <si>
    <t>Ёғочни қайта ишлашни ташкил қилиш (хунармандчилик)</t>
  </si>
  <si>
    <t>ЯТТ "Бобожонов Шерзод Дилмирод ўғли" Ёғочни қайта ишлашни ташкил қилиш (хунармандчилик)</t>
  </si>
  <si>
    <t>Тозабоғ МФЙ</t>
  </si>
  <si>
    <t>"EVEREST ORZUSI" МЧЖ</t>
  </si>
  <si>
    <t>"EVEREST ORZUSI" МЧЖ Тикувчилик цехи ташкил қилиш</t>
  </si>
  <si>
    <t>метр</t>
  </si>
  <si>
    <t>"KHIVA-KARVONBOSHI" МЧЖ</t>
  </si>
  <si>
    <t>Ўкув маркази ташкил қилиш</t>
  </si>
  <si>
    <t>"KHIVA-KARVONBOSHI" МЧЖ Ўкув маркази ташкил қилиш</t>
  </si>
  <si>
    <t>"JAYXUN XIVA SAVDO" МЧЖ</t>
  </si>
  <si>
    <t>"JAYXUN XIVA SAVDO" МЧЖ Савдо дўкони хизматларини ташкил қилиш</t>
  </si>
  <si>
    <t>"KHIVA-SMART" МЧЖ</t>
  </si>
  <si>
    <t xml:space="preserve">Курилиш материаллари ишлаб чикариш </t>
  </si>
  <si>
    <t xml:space="preserve">"KHIVA-SMART" МЧЖ Курилиш материаллари ишлаб чикариш </t>
  </si>
  <si>
    <t>"KHIVA DIAMOND WORLD" МЧЖ</t>
  </si>
  <si>
    <t>"KHIVA DIAMOND WORLD" МЧЖ Миллий ширинлик тайёрлашни ташкил қилиш</t>
  </si>
  <si>
    <t>Қиёт МФЙ</t>
  </si>
  <si>
    <t>"HOTEL ALLANAZAR OTA" оилавий корхонаси</t>
  </si>
  <si>
    <t>Оилавий меҳмон уйи ташкил қилиш</t>
  </si>
  <si>
    <t>"HOTEL ALLANAZAR OTA" оилавий корхонаси Оилавий меҳмон уйи ташкил қилиш</t>
  </si>
  <si>
    <t>Ичон қалъа МФЙ</t>
  </si>
  <si>
    <t>"XIVA SULTON-SAYYOR" хусусий корхонаси</t>
  </si>
  <si>
    <t>Уй меҳмонхонси ташкил қилиш</t>
  </si>
  <si>
    <t>"XIVA SULTON-SAYYOR" хусусий корхонаси Уй меҳмонхонси ташкил қилиш</t>
  </si>
  <si>
    <t>Уй меҳмонхона</t>
  </si>
  <si>
    <t>"KHIVA TOXIR-ZUXRA" МЧЖ</t>
  </si>
  <si>
    <t>Курилиш моллари дўконини ташкил қилиш</t>
  </si>
  <si>
    <t>"KHIVA TOXIR-ZUXRA" МЧЖ Курилиш моллари дўконини ташкил қилиш</t>
  </si>
  <si>
    <t>"THE SILK ROAD URGENCH" хусусий корхонаси</t>
  </si>
  <si>
    <t xml:space="preserve"> Маиший хизмат кўрсатишни ташкил қилиш</t>
  </si>
  <si>
    <t>"THE SILK ROAD URGENCH" хусусий корхонаси  Маиший хизмат кўрсатишни ташкил қилиш</t>
  </si>
  <si>
    <t>"Дармонжон дилрўзбегим" оилавий корхонаси "Кhan Travel"</t>
  </si>
  <si>
    <t>Сайёхлик операторлиги хизматларини ташкил қилиш</t>
  </si>
  <si>
    <t>"Дармонжон дилрўзбегим" оилавий корхонаси "Кhan Travel" Сайёхлик операторлиги хизматларини ташкил қилиш</t>
  </si>
  <si>
    <t>Янги турмуш МФЙ</t>
  </si>
  <si>
    <t>Алоқа ва ахборотлаштириш хизмати</t>
  </si>
  <si>
    <t>"XIVA JALOL OTA"  MЧЖ</t>
  </si>
  <si>
    <t>Акфа дераза ва эшик ромлари ишлаб чиқаришни ташкил этиш</t>
  </si>
  <si>
    <t>"XIVA JALOL OTA"  MЧЖ Акфа дераза ва эшик ромлари ишлаб чиқаришни ташкил этиш</t>
  </si>
  <si>
    <t>"ASL KHIVA" оилавий корхонаси</t>
  </si>
  <si>
    <t>Мебель ишлаб чиқаришни ташкил этиш</t>
  </si>
  <si>
    <t>"ASL KHIVA" оилавий корхонаси Мебель ишлаб чиқаришни ташкил этиш</t>
  </si>
  <si>
    <t>"Хива Бобохон-Шахрузбек" хусусий корхона</t>
  </si>
  <si>
    <t>Темир эшик ва панжаралар ишлаб чиқаришни ташкил этиш</t>
  </si>
  <si>
    <t>"Хива Бобохон-Шахрузбек" хусусий корхона Темир эшик ва панжаралар ишлаб чиқаришни ташкил этиш</t>
  </si>
  <si>
    <t>Ангарик МФЙ</t>
  </si>
  <si>
    <t>"KHIVA EDUCATION" хусусий корхонаси</t>
  </si>
  <si>
    <t>"KHIVA EDUCATION" хусусий корхонаси Ўқув маркази ташкил қилиш</t>
  </si>
  <si>
    <t>Кумяска МФЙ</t>
  </si>
  <si>
    <t>"KHIVA DONGIR DEHQON BOZORI" МЧЖ</t>
  </si>
  <si>
    <t>"KHIVA DONGIR DEHQON BOZORI" МЧЖ Савдо дўкони хизматларини ташкил қилиш</t>
  </si>
  <si>
    <t xml:space="preserve"> "RASUL LAVASH" оилавий корхонаси</t>
  </si>
  <si>
    <t>Fast food хизмати кўрсатиш</t>
  </si>
  <si>
    <t xml:space="preserve"> "RASUL LAVASH" оилавий корхонаси Fast food хизмати кўрсатиш</t>
  </si>
  <si>
    <t>Гиламчи МФЙ</t>
  </si>
  <si>
    <t>"KHIVA KARATE KLUBI" МЧЖ</t>
  </si>
  <si>
    <t>Спорт майдончаси ташкил қилиш</t>
  </si>
  <si>
    <t>"KHIVA KARATE KLUBI" МЧЖ Спорт майдончаси ташкил қилиш</t>
  </si>
  <si>
    <t>Гулшан-2 МФЙ</t>
  </si>
  <si>
    <t>Спорт ва соғломлаштириш хизматлари</t>
  </si>
  <si>
    <t>"YUNUSJON USMANOV" оилавий корхонаси</t>
  </si>
  <si>
    <t>"YUNUSJON USMANOV" оилавий корхонаси Тикувчилик цехи ташкил қилиш</t>
  </si>
  <si>
    <t>"KHIVA INTER SERVICE" МЧЖ</t>
  </si>
  <si>
    <t>Компютер ва компютер жихозларини таъмирлаш хизматини ташкил этиш</t>
  </si>
  <si>
    <t>"KHIVA INTER SERVICE" МЧЖ Компютер ва компютер жихозларини таъмирлаш хизматини ташкил этиш</t>
  </si>
  <si>
    <t>"XIVA INVEST STROY MONTAJ" МЧЖ</t>
  </si>
  <si>
    <t>Аҳолига техник хизмат кўрсатишни ташкил қилиш</t>
  </si>
  <si>
    <t>"XIVA INVEST STROY MONTAJ" МЧЖ Аҳолига техник хизмат кўрсатишни ташкил қилиш</t>
  </si>
  <si>
    <t>"ALEXANDRA GOLD" МЧЖ</t>
  </si>
  <si>
    <t>Заргарлик маҳсулотларини ишлаб чиқаришни ташкил этиш</t>
  </si>
  <si>
    <t>"ALEXANDRA GOLD" МЧЖ Заргарлик маҳсулотларини ишлаб чиқаришни ташкил этиш</t>
  </si>
  <si>
    <t>Заргарлик саноати</t>
  </si>
  <si>
    <t>"OGAXIY LAZZAT" оилавий корхонаси</t>
  </si>
  <si>
    <t>Умумий овқатланиш хизмати ташкил қилиш</t>
  </si>
  <si>
    <t>"OGAXIY LAZZAT" оилавий корхонаси Умумий овқатланиш хизмати ташкил қилиш</t>
  </si>
  <si>
    <t>"Хива ғунча" МЧЖ</t>
  </si>
  <si>
    <t>Супермаркет ташкил қилиш</t>
  </si>
  <si>
    <t>"Хива ғунча" МЧЖ Супермаркет ташкил қилиш</t>
  </si>
  <si>
    <t>"Хива Соёт савдо" МЧЖ</t>
  </si>
  <si>
    <t>Транспорт хизматлари фаолиятини ташкил қилиш</t>
  </si>
  <si>
    <t>"Хива Соёт савдо" МЧЖ Транспорт хизматлари фаолиятини ташкил қилиш</t>
  </si>
  <si>
    <t>"Собиржон Отажанов" оилавий корхонаси</t>
  </si>
  <si>
    <t>Умумий овқатланиш шоҳобчасини ташкил этиш</t>
  </si>
  <si>
    <t>"Собиржон Отажанов" оилавий корхонаси Умумий овқатланиш шоҳобчасини ташкил этиш</t>
  </si>
  <si>
    <t>"XIVA MARVARID SERVIS" ХК</t>
  </si>
  <si>
    <t xml:space="preserve">Маиший хизмат кўрсатишни ташкил қилиш </t>
  </si>
  <si>
    <t xml:space="preserve">"XIVA MARVARID SERVIS" ХК Маиший хизмат кўрсатишни ташкил қилиш </t>
  </si>
  <si>
    <t>"XIVA MUXANDIS" хусусий корхонаси</t>
  </si>
  <si>
    <t>"XIVA MUXANDIS" хусусий корхонаси Темир бетон маҳсулотлари ишлаб чиқаришни ташкил қилиш</t>
  </si>
  <si>
    <t>м3</t>
  </si>
  <si>
    <t>"RO‘ZMAT DANGIR" МЧЖ</t>
  </si>
  <si>
    <t>"RO‘ZMAT DANGIR" МЧЖ Савдо дўкони хизматларини ташкил қилиш</t>
  </si>
  <si>
    <t>ЯТТ Аллаберганов Хамробек Жуманазарович</t>
  </si>
  <si>
    <t xml:space="preserve">Қурилиш материаллари қайта ишлаш </t>
  </si>
  <si>
    <t xml:space="preserve">ЯТТ Аллаберганов Хамробек Жуманазарович Қурилиш материаллари қайта ишлаш </t>
  </si>
  <si>
    <t>Аллаберганов Хурсанд Хушнудович -
Хива шаҳар ҳокими ўринбсоари</t>
  </si>
  <si>
    <t>ЯТТ "ILHOMBOYEV ABRORBEK UMIDBEK O'G'LI"</t>
  </si>
  <si>
    <t>Юк ташиш хизматлари курсатиш</t>
  </si>
  <si>
    <t>ЯТТ "ILHOMBOYEV ABRORBEK UMIDBEK O'G'LI" Юк ташиш хизматлари курсатиш</t>
  </si>
  <si>
    <t>Мангулик МФЙ</t>
  </si>
  <si>
    <t>Кредит ажратилган. Юк машиналари етиб келмаган</t>
  </si>
  <si>
    <t xml:space="preserve">Отабоев Дилмурод Азимбой ўғли </t>
  </si>
  <si>
    <t>ЯТТ "BOTIROV DILSHODBEK G‘AYRATJON O‘G‘LI"</t>
  </si>
  <si>
    <t xml:space="preserve">Мебел ишлаб чиқариш </t>
  </si>
  <si>
    <t xml:space="preserve">ЯТТ "BOTIROV DILSHODBEK G‘AYRATJON O‘G‘LI" Мебел ишлаб чиқариш </t>
  </si>
  <si>
    <t>Ватанпарвар МФЙ</t>
  </si>
  <si>
    <t>№59</t>
  </si>
  <si>
    <t xml:space="preserve">Отажанов Санжар Тохир ўғли </t>
  </si>
  <si>
    <t>ЯТТ "Кенжаев Муродбек Аббасович"</t>
  </si>
  <si>
    <t xml:space="preserve">Шоли тегирмони ташкил қилиш </t>
  </si>
  <si>
    <t xml:space="preserve">ЯТТ "Кенжаев Муродбек Аббасович" Шоли тегирмони ташкил қилиш </t>
  </si>
  <si>
    <t>Туркистон МФЙ</t>
  </si>
  <si>
    <t>Отожонов Сарвар Тахирович</t>
  </si>
  <si>
    <t>ЯТТ  "XAMRAYEV XAMID SHANAZAROVICH"</t>
  </si>
  <si>
    <t xml:space="preserve">Тикувчилик фаолиятини ташкил қилиш </t>
  </si>
  <si>
    <t xml:space="preserve">ЯТТ  "XAMRAYEV XAMID SHANAZAROVICH" Тикувчилик фаолиятини ташкил қилиш </t>
  </si>
  <si>
    <t>Бунёдкор МФЙ</t>
  </si>
  <si>
    <t>ЯТТ "Юлдошева Зулфия Нурмаматовна"</t>
  </si>
  <si>
    <t>Мебелчилик фаолиятини ташкил қилиш</t>
  </si>
  <si>
    <t>ЯТТ "Юлдошева Зулфия Нурмаматовна" Мебелчилик фаолиятини ташкил қилиш</t>
  </si>
  <si>
    <t>Истиқлол МФЙ</t>
  </si>
  <si>
    <t xml:space="preserve">Қурбанов Элмурод Илхом ўғли </t>
  </si>
  <si>
    <t>ЯТТ "HASANBAYEVA NAFISA BAHROM QIZI"</t>
  </si>
  <si>
    <t>Автомашиналарга техник хизмат курсатиш</t>
  </si>
  <si>
    <t>ЯТТ "HASANBAYEVA NAFISA BAHROM QIZI" Автомашиналарга техник хизмат курсатиш</t>
  </si>
  <si>
    <t>Фидойилар МФЙ</t>
  </si>
  <si>
    <t xml:space="preserve">Комилов Ахмаджон Имомаддин ўғли </t>
  </si>
  <si>
    <t>ЯТТ "MADRIMOVA GULXUMOR BALTABAYEVNA"</t>
  </si>
  <si>
    <t>Миллий ширинликлар ишлаб чиқариш</t>
  </si>
  <si>
    <t>ЯТТ "MADRIMOVA GULXUMOR BALTABAYEVNA" Миллий ширинликлар ишлаб чиқариш</t>
  </si>
  <si>
    <t>Ширин МФЙ</t>
  </si>
  <si>
    <t xml:space="preserve">Қуранбоев Аскар Ахмаджон ўғли </t>
  </si>
  <si>
    <t>ЯТТ "Тоирова Насиба Сапарбаевна"</t>
  </si>
  <si>
    <t>ЯТТ "Тоирова Насиба Сапарбаевна" Ўкув маркази ташкил қилиш</t>
  </si>
  <si>
    <t>ЯТТ "SABIROV OLLANAZAR OLLABERGANOVICH"</t>
  </si>
  <si>
    <t xml:space="preserve">Чорвачилик фаолиятини ташкил қилиш </t>
  </si>
  <si>
    <t xml:space="preserve">ЯТТ "SABIROV OLLANAZAR OLLABERGANOVICH" Чорвачилик фаолиятини ташкил қилиш </t>
  </si>
  <si>
    <t>Олчин МФЙ</t>
  </si>
  <si>
    <t>ЯТТ "Собиров Адхамжон Жавлонбек угли"</t>
  </si>
  <si>
    <t>ЯТТ "Собиров Адхамжон Жавлонбек угли" Мебелчилик фаолиятини ташкил қилиш</t>
  </si>
  <si>
    <t>ЯТТ "Полвонов Шерали"</t>
  </si>
  <si>
    <t>Шоли тегирмони ташкил қилиш</t>
  </si>
  <si>
    <t>ЯТТ "Полвонов Шерали" Шоли тегирмони ташкил қилиш</t>
  </si>
  <si>
    <t>Пахтакор МФЙ</t>
  </si>
  <si>
    <t>бошқа</t>
  </si>
  <si>
    <t>Дастгоҳларни ўрнатиш ишлари олиб борилмоқда</t>
  </si>
  <si>
    <t>ЯТТ "ZARIPOV SHUXRAT ATOBOYEVICH"</t>
  </si>
  <si>
    <t xml:space="preserve">ЯТТ "ZARIPOV SHUXRAT ATOBOYEVICH" Мебел ишлаб чиқариш </t>
  </si>
  <si>
    <t>Илғор МФЙ</t>
  </si>
  <si>
    <t>"GOLDEN EYE LASER CENTER" МЧЖ</t>
  </si>
  <si>
    <t xml:space="preserve">Тиббий клиника ташкил қилиш (лабаратория, узи, шифокор маслахати ва стомотология хизматлари) </t>
  </si>
  <si>
    <t xml:space="preserve">"GOLDEN EYE LASER CENTER" МЧЖ Тиббий клиника ташкил қилиш (лабаратория, узи, шифокор маслахати ва стомотология хизматлари) </t>
  </si>
  <si>
    <t>№70</t>
  </si>
  <si>
    <t>"JO'SHKIN KITCHEN" оилавий корхонаси</t>
  </si>
  <si>
    <t>Умумий овкатланиш хизматларини ташкил қилиш</t>
  </si>
  <si>
    <t>"JO'SHKIN KITCHEN" оилавий корхонаси Умумий овкатланиш хизматларини ташкил қилиш</t>
  </si>
  <si>
    <t>Ғайрат МФЙ</t>
  </si>
  <si>
    <t>январ</t>
  </si>
  <si>
    <t>Январ</t>
  </si>
  <si>
    <t>"SHAHZODBEK SHOHJAXON TRANS" МЧЖ</t>
  </si>
  <si>
    <t>Юк ташиш фаолиятини ташкил қилиш</t>
  </si>
  <si>
    <t>"SHAHZODBEK SHOHJAXON TRANS" МЧЖ Юк ташиш фаолиятини ташкил қилиш</t>
  </si>
  <si>
    <t>"NURADDIN MUHIDDIN LOGISTIC" МЧЖ</t>
  </si>
  <si>
    <t>"NURADDIN MUHIDDIN LOGISTIC" МЧЖ Юк ташиш хизматлари курсатиш</t>
  </si>
  <si>
    <t>Ёш куч МФЙ</t>
  </si>
  <si>
    <t>"KOMIL ESHMETOV" оилавий корхона</t>
  </si>
  <si>
    <t>Автомобилларни ювиш шаҳобчасини ва савдо дўкони ташкил қилиш</t>
  </si>
  <si>
    <t>"KOMIL ESHMETOV" оилавий корхона Автомобилларни ювиш шаҳобчасини ва савдо дўкони ташкил қилиш</t>
  </si>
  <si>
    <t>№69</t>
  </si>
  <si>
    <t>"ILYOSBEK ZUFARBEK MUNISBEK" МЧЖ</t>
  </si>
  <si>
    <t>"ILYOSBEK ZUFARBEK MUNISBEK" МЧЖ Юк ташиш хизматлари курсатиш</t>
  </si>
  <si>
    <t>Порлоқ МФЙ</t>
  </si>
  <si>
    <t xml:space="preserve">"DURGADIK LOGISTIK" хусусий корхонаси </t>
  </si>
  <si>
    <t>"DURGADIK LOGISTIK" хусусий корхонаси  Юк ташиш фаолиятини ташкил қилиш</t>
  </si>
  <si>
    <t>Дургадик МФЙ</t>
  </si>
  <si>
    <t>"DURVADIK AZIMBOY TRANSPORT LOGISTIK" МЧЖ</t>
  </si>
  <si>
    <t>"DURVADIK AZIMBOY TRANSPORT LOGISTIK" МЧЖ Юк ташиш фаолиятини ташкил қилиш</t>
  </si>
  <si>
    <t>"XONQA AUTO ATELE" МЧЖ</t>
  </si>
  <si>
    <t>"XONQA AUTO ATELE" МЧЖ Юк ташиш хизматлари курсатиш</t>
  </si>
  <si>
    <t>Баркамоллик МФЙ</t>
  </si>
  <si>
    <t>"Хурсанд вазира" оилавий корхонаси</t>
  </si>
  <si>
    <t xml:space="preserve">Паррандачилик фаолиятини ташкил қилиш </t>
  </si>
  <si>
    <t xml:space="preserve">"Хурсанд вазира" оилавий корхонаси Паррандачилик фаолиятини ташкил қилиш </t>
  </si>
  <si>
    <t>"D TURBO CAR WASH" оилавий корхона</t>
  </si>
  <si>
    <t>Автомабилларга техник хизмат курсатиш шаҳобчасини ташкил этиш</t>
  </si>
  <si>
    <t>"D TURBO CAR WASH" оилавий корхона Автомабилларга техник хизмат курсатиш шаҳобчасини ташкил этиш</t>
  </si>
  <si>
    <t>№60</t>
  </si>
  <si>
    <t>"KAMOLA KOMILA MED FARM" хусусий корхона</t>
  </si>
  <si>
    <t>Дорихона фаолиятини ташкил этиш</t>
  </si>
  <si>
    <t>"KAMOLA KOMILA MED FARM" хусусий корхона Дорихона фаолиятини ташкил этиш</t>
  </si>
  <si>
    <t>№68</t>
  </si>
  <si>
    <t>"Жасурбек Маруфбек асалчи"МЧЖ</t>
  </si>
  <si>
    <t>Асаларичилик хўжалигини ташкил этиш</t>
  </si>
  <si>
    <t>"Жасурбек Маруфбек асалчи"МЧЖ Асаларичилик хўжалигини ташкил этиш</t>
  </si>
  <si>
    <t>Асаларичиликни ривожлантириш</t>
  </si>
  <si>
    <t>"RASULBEK O`G`ILLARI" оилавий корхонаси</t>
  </si>
  <si>
    <t>Маиший хизмат кўрсатишни ташкил қилиш</t>
  </si>
  <si>
    <t>"RASULBEK O`G`ILLARI" оилавий корхонаси Маиший хизмат кўрсатишни ташкил қилиш</t>
  </si>
  <si>
    <t>"SHOIRA AVAZBEK" оилавий корхонаси</t>
  </si>
  <si>
    <t>Тозаланган ичимлик суви ишлаб чиқариш</t>
  </si>
  <si>
    <t>"SHOIRA AVAZBEK" оилавий корхонаси Тозаланган ичимлик суви ишлаб чиқариш</t>
  </si>
  <si>
    <t>Гулғунча МФЙ</t>
  </si>
  <si>
    <t>Тамаки ва ичимлик маҳсулотлари саноатини ривожлантириш бошқармаси</t>
  </si>
  <si>
    <t xml:space="preserve">Ҳайитбоев Достонбек Илхомбой ўғли </t>
  </si>
  <si>
    <t>"Илёсбек Элбек курдик" хусусий корхонаси</t>
  </si>
  <si>
    <t>"Илёсбек Элбек курдик" хусусий корхонаси Транспорт хизматини ташкил этиш
(2 та юк транспорти)</t>
  </si>
  <si>
    <t>№67</t>
  </si>
  <si>
    <t>Техникалар бугунги кунда Хитой давлати чегарасида турибди, техникалар апрелъ ойида тўлиқ олиб келиши режалаштирилган.</t>
  </si>
  <si>
    <t>"Фаррухбек Гулрухой" оилавий корхонаси</t>
  </si>
  <si>
    <t>Бир марталик пластик пакетлар ишлаб чиқариш</t>
  </si>
  <si>
    <t>"Фаррухбек Гулрухой" оилавий корхонаси Бир марталик пластик пакетлар ишлаб чиқариш</t>
  </si>
  <si>
    <t>№57</t>
  </si>
  <si>
    <t>ЯТТ "AMINBOY CHAMANGUL"</t>
  </si>
  <si>
    <t xml:space="preserve">ЯТТ "AMINBOY CHAMANGUL" Чорвачилик фаолиятини ташкил қилиш </t>
  </si>
  <si>
    <t>"Рухшона Фарзона ФЛЙ" МЧЖ</t>
  </si>
  <si>
    <t xml:space="preserve">Темир эшик дераза ромлар ишлаб чиқариш ва автомобиллар ювиш шахобчаси </t>
  </si>
  <si>
    <t xml:space="preserve">"Рухшона Фарзона ФЛЙ" МЧЖ Темир эшик дераза ромлар ишлаб чиқариш ва автомобиллар ювиш шахобчаси </t>
  </si>
  <si>
    <t>Ойдин хаёт МФЙ</t>
  </si>
  <si>
    <t>№71</t>
  </si>
  <si>
    <t>"QUVOCHBEK FARRUXBEK GOLD FARM" МЧЖ</t>
  </si>
  <si>
    <t>Стомотология хизматлари курсатиш</t>
  </si>
  <si>
    <t>"QUVOCHBEK FARRUXBEK GOLD FARM" МЧЖ Стомотология хизматлари курсатиш</t>
  </si>
  <si>
    <t>Нуробод МФЙ</t>
  </si>
  <si>
    <t>қатнов</t>
  </si>
  <si>
    <t>"Шохрух Отабой" хусусий корхонаси</t>
  </si>
  <si>
    <t>"Шохрух Отабой" хусусий корхонаси Транспорт хизматини ташкил этиш
(2 та юк транспорти)</t>
  </si>
  <si>
    <t>DAVRONBEK MURODBEK MEBELLARI OK</t>
  </si>
  <si>
    <t xml:space="preserve">DAVRONBEK MURODBEK MEBELLARI OK Мебел ишлаб чиқариш </t>
  </si>
  <si>
    <t>Пахтагул МФЙ</t>
  </si>
  <si>
    <t>Нурметов Илхом Бахромович -
Хонқа тумани ҳокими ўринбсоари</t>
  </si>
  <si>
    <t>AZAMAT OG'ABEK PLAST OK</t>
  </si>
  <si>
    <t>Метал эшик ва деразалар ишлаб чикариш</t>
  </si>
  <si>
    <t>AZAMAT OG'ABEK PLAST OK Метал эшик ва деразалар ишлаб чикариш</t>
  </si>
  <si>
    <t>Мустақиллик МФЙ</t>
  </si>
  <si>
    <t>№52</t>
  </si>
  <si>
    <t xml:space="preserve">"Anvar Otush" МЧЖ </t>
  </si>
  <si>
    <t>Транспорт хизмати кўрсатишни ташкил қилиш</t>
  </si>
  <si>
    <t>"Anvar Otush" МЧЖ  Транспорт хизмати кўрсатишни ташкил қилиш</t>
  </si>
  <si>
    <t>№66</t>
  </si>
  <si>
    <t>"OLOJA GLOBAL OIL" хусусий корхонаси</t>
  </si>
  <si>
    <t>АЁКШ хизматлари курсатиш</t>
  </si>
  <si>
    <t>"OLOJA GLOBAL OIL" хусусий корхонаси АЁКШ хизматлари курсатиш</t>
  </si>
  <si>
    <t>"Машариф Камрон" оилавий корхонаси</t>
  </si>
  <si>
    <t>Умумий овқатланиш шаҳобчаси ва автомобилларга техник хизмат кўрсатиш шаҳобчаси ташкил қилиш</t>
  </si>
  <si>
    <t>"Машариф Камрон" оилавий корхонаси Умумий овқатланиш шаҳобчаси ва автомобилларга техник хизмат кўрсатиш шаҳобчаси ташкил қилиш</t>
  </si>
  <si>
    <t>№61</t>
  </si>
  <si>
    <t>"RUSTAM DIYOR LAGISTIKA TRANS" МЧЖ</t>
  </si>
  <si>
    <t>Юк ташиш хизматини ташкил қилиш (2 та юк транспорти)</t>
  </si>
  <si>
    <t>"RUSTAM DIYOR LAGISTIKA TRANS" МЧЖ Юк ташиш хизматини ташкил қилиш (2 та юк транспорти)</t>
  </si>
  <si>
    <t>"Khonqa Best Truck Trans" МЧЖ</t>
  </si>
  <si>
    <t xml:space="preserve"> Транспорт хизматларини ташкил қилиш </t>
  </si>
  <si>
    <t xml:space="preserve">"Khonqa Best Truck Trans" МЧЖ  Транспорт хизматларини ташкил қилиш </t>
  </si>
  <si>
    <t>Пахлавонлар МФЙ</t>
  </si>
  <si>
    <t>№65</t>
  </si>
  <si>
    <t>"IBROXIM ISMOIL MEBELLARI" оилавий корхонаси</t>
  </si>
  <si>
    <t xml:space="preserve">"IBROXIM ISMOIL MEBELLARI" оилавий корхонаси Мебел ишлаб чиқариш </t>
  </si>
  <si>
    <t>"KATTA JIRMIZ SAVDO" оилавий корхонаси</t>
  </si>
  <si>
    <t xml:space="preserve">Савдо фаолиятини ташкил қилиш </t>
  </si>
  <si>
    <t xml:space="preserve">"KATTA JIRMIZ SAVDO" оилавий корхонаси Савдо фаолиятини ташкил қилиш </t>
  </si>
  <si>
    <t xml:space="preserve">"7 OSMON SERVICE" МЧЖ </t>
  </si>
  <si>
    <t xml:space="preserve">"7 OSMON SERVICE" МЧЖ   Транспорт хизматларини ташкил қилиш </t>
  </si>
  <si>
    <t xml:space="preserve">"Olaja trans" МЧЖ </t>
  </si>
  <si>
    <t>"Olaja trans" МЧЖ  Транспорт хизмати кўрсатишни ташкил қилиш</t>
  </si>
  <si>
    <t>"ROVIYA HOJA ONA FARM" хусусий корхонаси</t>
  </si>
  <si>
    <t>Дорихона фармацевтика фаолиятини ташкил этиш</t>
  </si>
  <si>
    <t>"ROVIYA HOJA ONA FARM" хусусий корхонаси Дорихона фармацевтика фаолиятини ташкил этиш</t>
  </si>
  <si>
    <t>Жаннатмакон МФЙ</t>
  </si>
  <si>
    <t xml:space="preserve">"YUSUPBOY KURDIK TRANS" МЧЖ </t>
  </si>
  <si>
    <t xml:space="preserve">"YUSUPBOY KURDIK TRANS" МЧЖ   Транспорт хизматларини ташкил қилиш </t>
  </si>
  <si>
    <t>"SHAXNOZA DILNOZA OYNOZA SHIRIN NONLARI" оилавий корхонаси</t>
  </si>
  <si>
    <t xml:space="preserve">Нон ва нон маҳсулотлари ишлаб чиқариш </t>
  </si>
  <si>
    <t xml:space="preserve">"SHAXNOZA DILNOZA OYNOZA SHIRIN NONLARI" оилавий корхонаси Нон ва нон маҳсулотлари ишлаб чиқариш </t>
  </si>
  <si>
    <t>"Намуна Авто устоз" МЧЖ</t>
  </si>
  <si>
    <t xml:space="preserve">Автомактаб ва ўқув машғулотлари ўтказиш фаолиятини ташкил қилиш </t>
  </si>
  <si>
    <t xml:space="preserve">"Намуна Авто устоз" МЧЖ Автомактаб ва ўқув машғулотлари ўтказиш фаолиятини ташкил қилиш </t>
  </si>
  <si>
    <t>Авто мактаб</t>
  </si>
  <si>
    <t>"Музаффар Ниёзметов" фермер хўжалиги</t>
  </si>
  <si>
    <t xml:space="preserve">Чорвачилик фаолиятини ташкил қилиш  </t>
  </si>
  <si>
    <t xml:space="preserve">"Музаффар Ниёзметов" фермер хўжалиги Чорвачилик фаолиятини ташкил қилиш  </t>
  </si>
  <si>
    <t>Нурафшон МФЙ</t>
  </si>
  <si>
    <t>"Ishonchli Qoroqosh" ойлавий корхонаси</t>
  </si>
  <si>
    <t xml:space="preserve">Юк ташиш хизматларини ташкил қилиш </t>
  </si>
  <si>
    <t xml:space="preserve">"Ishonchli Qoroqosh" ойлавий корхонаси Юк ташиш хизматларини ташкил қилиш </t>
  </si>
  <si>
    <t>"AKFA XONQA PLYUS" оилавий корхонаси</t>
  </si>
  <si>
    <t>Эшик дераза ромлари ишлаб чикариш</t>
  </si>
  <si>
    <t>"AKFA XONQA PLYUS" оилавий корхонаси Эшик дераза ромлари ишлаб чикариш</t>
  </si>
  <si>
    <t>Ахиллик МФЙ</t>
  </si>
  <si>
    <t>№72</t>
  </si>
  <si>
    <t>"DILNURA  DINARA MALIKA" фермер хўжалиги</t>
  </si>
  <si>
    <t>Чорвачиликни ташкил қилиш</t>
  </si>
  <si>
    <t>"DILNURA  DINARA MALIKA" фермер хўжалиги Чорвачиликни ташкил қилиш</t>
  </si>
  <si>
    <t>№63</t>
  </si>
  <si>
    <t>"COMFORT SERVICE" МЧЖ</t>
  </si>
  <si>
    <t>"COMFORT SERVICE" МЧЖ Транспорт хизмати кўрсатишни ташкил қилиш</t>
  </si>
  <si>
    <t>"COPLON-TEX" оилавий корхонаси</t>
  </si>
  <si>
    <t>Газлама мато ишлаб чиқариш</t>
  </si>
  <si>
    <t>"COPLON-TEX" оилавий корхонаси Газлама мато ишлаб чиқариш</t>
  </si>
  <si>
    <t>"MANZUR TRANS LOGISTIC" МЧЖ</t>
  </si>
  <si>
    <t xml:space="preserve">Логистика хизматлари фаолиятини ташкил қилиш </t>
  </si>
  <si>
    <t xml:space="preserve">"MANZUR TRANS LOGISTIC" МЧЖ Логистика хизматлари фаолиятини ташкил қилиш </t>
  </si>
  <si>
    <t xml:space="preserve">"KAMOL QAQAY TRANS" МЧЖ </t>
  </si>
  <si>
    <t xml:space="preserve">"KAMOL QAQAY TRANS" МЧЖ  Логистика хизматлари фаолиятини ташкил қилиш </t>
  </si>
  <si>
    <t>№64</t>
  </si>
  <si>
    <t>"RUSTAM XARROT"  МЧЖ</t>
  </si>
  <si>
    <t>Баликчилик хўжалигини (хавзаси) ташкил қилиш</t>
  </si>
  <si>
    <t>"RUSTAM XARROT"  МЧЖ Баликчилик хўжалигини (хавзаси) ташкил қилиш</t>
  </si>
  <si>
    <t>Обод МФЙ</t>
  </si>
  <si>
    <t>№58</t>
  </si>
  <si>
    <t>"MANGU YORQIN CHIROQLAR" хусусий корхонаси</t>
  </si>
  <si>
    <t>Курилиш моллари ишлаб чикариш ва юк ташиш хизматини ташкил қилиш</t>
  </si>
  <si>
    <t>"MANGU YORQIN CHIROQLAR" хусусий корхонаси Курилиш моллари ишлаб чикариш ва юк ташиш хизматини ташкил қилиш</t>
  </si>
  <si>
    <t>"Темур Назар" хусусий корхонаси</t>
  </si>
  <si>
    <t>Пишлоқ, йогурт ишлаб чиқариш</t>
  </si>
  <si>
    <t>"Темур Назар" хусусий корхонаси Пишлоқ, йогурт ишлаб чиқариш</t>
  </si>
  <si>
    <t>Маданий ер МФЙ</t>
  </si>
  <si>
    <t>"Расулбек Мирзобек" оилавий корхонаси</t>
  </si>
  <si>
    <t>Аҳолига транспорт хизматлари кўрсатишни ташкил қилиш (4 та тарнспорт)</t>
  </si>
  <si>
    <t>"Расулбек Мирзобек" оилавий корхонаси Аҳолига транспорт хизматлари кўрсатишни ташкил қилиш (4 та тарнспорт)</t>
  </si>
  <si>
    <t>Муқаддас МФЙ</t>
  </si>
  <si>
    <t>"Хушнуд Телеком" МЧЖ</t>
  </si>
  <si>
    <t>"Хушнуд Телеком" МЧЖ Мебелчилик фаолиятини ташкил қилиш</t>
  </si>
  <si>
    <t>"ХОRАZМ ТЕХ" МЧЖ</t>
  </si>
  <si>
    <t>"ХОRАZМ ТЕХ" МЧЖ Газлама мато ишлаб чиқариш</t>
  </si>
  <si>
    <t>млн. п.метр</t>
  </si>
  <si>
    <t>Тўқимачилик ва тикув-тирикотаж саноатини ривожлантириш</t>
  </si>
  <si>
    <t>"MUSTAFO TRANS" МЧЖ</t>
  </si>
  <si>
    <t xml:space="preserve">Маиший хизмат кўрсатиш шахобчаси ташкил қилиш </t>
  </si>
  <si>
    <t xml:space="preserve">"MUSTAFO TRANS" МЧЖ Маиший хизмат кўрсатиш шахобчаси ташкил қилиш </t>
  </si>
  <si>
    <t>№56</t>
  </si>
  <si>
    <t>"Шахзодбек Сулаймон" хусусий корхонаси</t>
  </si>
  <si>
    <t>Автосервис ташкил этиш</t>
  </si>
  <si>
    <t>"Шахзодбек Сулаймон" хусусий корхонаси Автосервис ташкил этиш</t>
  </si>
  <si>
    <t>"OG'ABEK SOBIRJON SERVIS" МЧЖ</t>
  </si>
  <si>
    <t xml:space="preserve"> Битум ишлаб чикариш </t>
  </si>
  <si>
    <t xml:space="preserve">"OG'ABEK SOBIRJON SERVIS" МЧЖ  Битум ишлаб чикариш </t>
  </si>
  <si>
    <t>"Қулабодли Қаландар" ХК</t>
  </si>
  <si>
    <t>Темирдан эшик, дераза ва панжаралар ишлаб чиқариш цехи ташкил қилиш</t>
  </si>
  <si>
    <t>"Қулабодли Қаландар" ХК Темирдан эшик, дераза ва панжаралар ишлаб чиқариш цехи ташкил қилиш</t>
  </si>
  <si>
    <t>"ХОРАЗМ ШОХНАЗАР КУРИЛИШ ТАЪМИРЛАШ" МЧЖ</t>
  </si>
  <si>
    <t xml:space="preserve">Темир бетон плита ишлаб чиқариш </t>
  </si>
  <si>
    <t xml:space="preserve">"ХОРАЗМ ШОХНАЗАР КУРИЛИШ ТАЪМИРЛАШ" МЧЖ Темир бетон плита ишлаб чиқариш </t>
  </si>
  <si>
    <t xml:space="preserve">минг дона </t>
  </si>
  <si>
    <t>"Отабек Сарвар Санжар" фермер хужалиги</t>
  </si>
  <si>
    <t>"Отабек Сарвар Санжар" фермер хужалиги Чорвачиликни ташкил қилиш</t>
  </si>
  <si>
    <t>Катта куч МФЙ</t>
  </si>
  <si>
    <t>"Қурувчи Шахзод" МЧЖ</t>
  </si>
  <si>
    <t>Тўй хизматлари фаолиятини ташкил қилиш лойиҳаси</t>
  </si>
  <si>
    <t>"Қурувчи Шахзод" МЧЖ Тўй хизматлари фаолиятини ташкил қилиш лойиҳаси</t>
  </si>
  <si>
    <t>"МОХИРА" фермер хўжалиги</t>
  </si>
  <si>
    <t xml:space="preserve">Тегирмон ва тарози хизматлари кўрсатиш </t>
  </si>
  <si>
    <t xml:space="preserve">"МОХИРА" фермер хўжалиги Тегирмон ва тарози хизматлари кўрсатиш </t>
  </si>
  <si>
    <t>"Улугбек" хусусий дорихонаси</t>
  </si>
  <si>
    <t>Дорихона ташкил қилиш</t>
  </si>
  <si>
    <t>"Улугбек" хусусий дорихонаси Дорихона ташкил қилиш</t>
  </si>
  <si>
    <t>"XONQA NOTO`QIMACHI" оилавий корхона</t>
  </si>
  <si>
    <t>Автомобилларни ювиш шаҳобчасини ташкил қилиш</t>
  </si>
  <si>
    <t>"XONQA NOTO`QIMACHI" оилавий корхона Автомобилларни ювиш шаҳобчасини ташкил қилиш</t>
  </si>
  <si>
    <t>"ОБОД" МЧЖ</t>
  </si>
  <si>
    <t>Трикотаж маҳсулотларига расм тушуриш фаолиятини ташкил этиш</t>
  </si>
  <si>
    <t>"ОБОД" МЧЖ Трикотаж маҳсулотларига расм тушуриш фаолиятини ташкил этиш</t>
  </si>
  <si>
    <t>ЯТТ "Сапарбоев Толибжон Комилжон ўғли"</t>
  </si>
  <si>
    <t>Музлатгич ташкил қилиш</t>
  </si>
  <si>
    <t>ЯТТ "Сапарбоев Толибжон Комилжон ўғли" Музлатгич ташкил қилиш</t>
  </si>
  <si>
    <t>Ярашов Эгамберган Қахрамон ўғли</t>
  </si>
  <si>
    <t>ЯТТ "Мавлонов Фарход"</t>
  </si>
  <si>
    <t>Транспорт хизматлари (юк ташиш) хизматини ташкил килиш</t>
  </si>
  <si>
    <t>ЯТТ "Мавлонов Фарход" Транспорт хизматлари (юк ташиш) хизматини ташкил килиш</t>
  </si>
  <si>
    <t>Боғдор</t>
  </si>
  <si>
    <t>Исмоилов Ойбек Улуғбекович</t>
  </si>
  <si>
    <t>ЯТТ "Рахмонов Шихназар"</t>
  </si>
  <si>
    <t>ЯТТ "Рахмонов Шихназар" Транспорт хизматлари (юк ташиш) хизматини ташкил килиш</t>
  </si>
  <si>
    <t>Мухомон</t>
  </si>
  <si>
    <t>Техника етиб келмаган.</t>
  </si>
  <si>
    <t>"DILSHOD SHAMSHOD BAXTISHOD LOGISTIKA" МЧЖ</t>
  </si>
  <si>
    <t>Транспорт хизматини ташкил этиш</t>
  </si>
  <si>
    <t>"DILSHOD SHAMSHOD BAXTISHOD LOGISTIKA" МЧЖ Транспорт хизматини ташкил этиш</t>
  </si>
  <si>
    <t>Қахрамон Собиров ОК</t>
  </si>
  <si>
    <t xml:space="preserve">Тикувчилик цехини ташкил килиш </t>
  </si>
  <si>
    <t xml:space="preserve">Қахрамон Собиров ОК Тикувчилик цехини ташкил килиш </t>
  </si>
  <si>
    <t>Буюк Симо</t>
  </si>
  <si>
    <t>Бабаев Ботир Ойбек ўғли -
Ҳазорасп тумани ҳокими ўринбсоари</t>
  </si>
  <si>
    <t>Ражабов Санжарбек Умидбек ўғли</t>
  </si>
  <si>
    <t>"Шох дарақчи логистик" МЧЖ</t>
  </si>
  <si>
    <t>"Шох дарақчи логистик" МЧЖ Юк ташиш хизматини ташкил қилиш</t>
  </si>
  <si>
    <t>Минг Отлиқлар</t>
  </si>
  <si>
    <t>"Xazorasp Agruculture" МЧЖ</t>
  </si>
  <si>
    <t>Тикувчилик цехи ташкил этиш</t>
  </si>
  <si>
    <t>"Hazorasp Howo Auto" МЧЖ</t>
  </si>
  <si>
    <t>"Hazorasp Howo Auto" МЧЖ Транспорт хизматлари (юк ташиш) хизматини ташкил килиш</t>
  </si>
  <si>
    <t>Мунис Хоразмий</t>
  </si>
  <si>
    <t>Қурилиш соҳасидаги хизматлар</t>
  </si>
  <si>
    <t>Джуматов Темур Шакиржон ўғли</t>
  </si>
  <si>
    <t>"Мехрож Логистик" МЧЖ</t>
  </si>
  <si>
    <t>"Мехрож Логистик" МЧЖ Транспорт хизматлари (юк ташиш) хизматини ташкил килиш</t>
  </si>
  <si>
    <t>мунис хоразмий</t>
  </si>
  <si>
    <t>"Еко Хоразм Транс" МЧЖ</t>
  </si>
  <si>
    <t>Юк ташиш хизмати ташкил қилиш</t>
  </si>
  <si>
    <t>"Еко Хоразм Транс" МЧЖ Юк ташиш хизмати ташкил қилиш</t>
  </si>
  <si>
    <t>Пичоқчи</t>
  </si>
  <si>
    <t>"SHUKRONA SHOXJAXON LOGISTIKA" МЧЖ</t>
  </si>
  <si>
    <t>"SHUKRONA SHOXJAXON LOGISTIKA" МЧЖ Юк ташиш хизматини ташкил қилиш</t>
  </si>
  <si>
    <t>Пахлавон Махмуд</t>
  </si>
  <si>
    <t>"DILSHODBEK YO'LDOSHBEK YUK TASHISH" МЧЖ</t>
  </si>
  <si>
    <t>"DILSHODBEK YO'LDOSHBEK YUK TASHISH" МЧЖ Юк ташиш хизматини ташкил қилиш</t>
  </si>
  <si>
    <t>"Оғабек Иззатбек Амирхон" МЧЖ</t>
  </si>
  <si>
    <t>Уйда мактабгача таълим фаолиятини ташкил килиш</t>
  </si>
  <si>
    <t>"Оғабек Иззатбек Амирхон" МЧЖ Уйда мактабгача таълим фаолиятини ташкил килиш</t>
  </si>
  <si>
    <t>"SHOXJAHON LOGISTIKA" МЧЖ</t>
  </si>
  <si>
    <t>"SHOXJAHON LOGISTIKA" МЧЖ Юк ташиш хизматини ташкил қилиш</t>
  </si>
  <si>
    <t>"JUVONDUR TRANS" МЧЖ</t>
  </si>
  <si>
    <t xml:space="preserve">Юк ташиш хизматини ташкил қилиш </t>
  </si>
  <si>
    <t xml:space="preserve">"JUVONDUR TRANS" МЧЖ Юк ташиш хизматини ташкил қилиш </t>
  </si>
  <si>
    <t xml:space="preserve">Мунис Хоразмий </t>
  </si>
  <si>
    <t>"Ҳазорасп авто логистика" МЧЖ</t>
  </si>
  <si>
    <t>"Ҳазорасп авто логистика" МЧЖ Юк ташиш хизматини ташкил қилиш</t>
  </si>
  <si>
    <t>Зиёлилар</t>
  </si>
  <si>
    <t>"KHAZORASP A NEW TYPE OF TRANSPORTATION" МЧЖ</t>
  </si>
  <si>
    <t>Логистика хазматини ташкил қилиш</t>
  </si>
  <si>
    <t>"KHAZORASP A NEW TYPE OF TRANSPORTATION" МЧЖ Логистика хазматини ташкил қилиш</t>
  </si>
  <si>
    <t>Оталиқ</t>
  </si>
  <si>
    <t>"Жамшидбек Сарварбек Шерзод" МЧЖ</t>
  </si>
  <si>
    <t>Маиший хизмат кўрсатиш шахобчаси ташкил қилиш</t>
  </si>
  <si>
    <t>"Жамшидбек Сарварбек Шерзод" МЧЖ Маиший хизмат кўрсатиш шахобчаси ташкил қилиш</t>
  </si>
  <si>
    <t>Машарипов Темур Юсупович</t>
  </si>
  <si>
    <t>"ABUBAKIR BOBURSHOX" МЧЖ</t>
  </si>
  <si>
    <t>"ABUBAKIR BOBURSHOX" МЧЖ Юк ташиш хизматини ташкил қилиш</t>
  </si>
  <si>
    <t xml:space="preserve">Ал-Хоразмий </t>
  </si>
  <si>
    <t>"MANSURBEK SALAHIDDIN" МЧЖ</t>
  </si>
  <si>
    <t>Озиқ-овқат дўкони ташкил қилиш</t>
  </si>
  <si>
    <t>"MANSURBEK SALAHIDDIN" МЧЖ Озиқ-овқат дўкони ташкил қилиш</t>
  </si>
  <si>
    <t>"Upgrade academy" МЧЖ</t>
  </si>
  <si>
    <t>Ўқув маркази хизматларини ташкил этиш</t>
  </si>
  <si>
    <t>"Upgrade academy" МЧЖ Ўқув маркази хизматларини ташкил этиш</t>
  </si>
  <si>
    <t>"Ҳазорасп универсал бусинесс" МЧЖ</t>
  </si>
  <si>
    <t>"Ҳазорасп универсал бусинесс" МЧЖ Ҳунармадчилик (эшик, дарвоза ишлаб чиқариш) фаолиятини ташкил қилиш</t>
  </si>
  <si>
    <t>Наврўз</t>
  </si>
  <si>
    <t xml:space="preserve">"KHAZORASP OXYGEN TRADE" МЧЖ </t>
  </si>
  <si>
    <t>Сиқилган кислород балонини ишлаб чиқаришни ташкил қилиш</t>
  </si>
  <si>
    <t>"KHAZORASP OXYGEN TRADE" МЧЖ  Сиқилган кислород балонини ишлаб чиқаришни ташкил қилиш</t>
  </si>
  <si>
    <t>Ж.Мангуберди</t>
  </si>
  <si>
    <t>"Жуворхос маркет" МЧЖ</t>
  </si>
  <si>
    <t>"Жуворхос маркет" МЧЖ Музлаткичли омборхона ташкил этиш</t>
  </si>
  <si>
    <t>Жуворхоз</t>
  </si>
  <si>
    <t>"GMM ASQAR" МЧЖ</t>
  </si>
  <si>
    <t>Темир эшик дарвоза, темир эшик</t>
  </si>
  <si>
    <t>"GMM ASQAR" МЧЖ Темир эшик дарвоза, темир эшик</t>
  </si>
  <si>
    <t>"Sirojbek-dental" МЧЖ</t>
  </si>
  <si>
    <t>"Sirojbek-dental" МЧЖ Хусусий клиника ташкил қилиш</t>
  </si>
  <si>
    <t>Карвак</t>
  </si>
  <si>
    <t>"Ал Каср профнастил" МЧЖ</t>
  </si>
  <si>
    <t>"Ал Каср профнастил" МЧЖ Юк ташиш хизматини ташкил қилиш</t>
  </si>
  <si>
    <t>П.Махмуд</t>
  </si>
  <si>
    <t>"Нур Олтин булок" МЧЖ</t>
  </si>
  <si>
    <t xml:space="preserve">Паррандачилик хўжалигини кенгайтириш </t>
  </si>
  <si>
    <t xml:space="preserve">"Нур Олтин булок" МЧЖ Паррандачилик хўжалигини кенгайтириш </t>
  </si>
  <si>
    <t>Оталик</t>
  </si>
  <si>
    <t xml:space="preserve">"Металл Буюмлари Тайёрлаш" МЧЖ </t>
  </si>
  <si>
    <t>Қурилиш молларини сотиш шаҳобчасини ташкил килиш</t>
  </si>
  <si>
    <t>"Металл Буюмлари Тайёрлаш" МЧЖ  Қурилиш молларини сотиш шаҳобчасини ташкил килиш</t>
  </si>
  <si>
    <t>Ал-Хоразмий</t>
  </si>
  <si>
    <t>"MARHABO MEDIKAL SENTR" МЧЖ</t>
  </si>
  <si>
    <t>Хусусий тиббий хизмат ташкил қилиш (стоматалогия, кўз касалликлари, эндоурология ва эндохирургия  хизматларини ташкил қилиш)</t>
  </si>
  <si>
    <t>"MARHABO MEDIKAL SENTR" МЧЖ Хусусий тиббий хизмат ташкил қилиш (стоматалогия, кўз касалликлари, эндоурология ва эндохирургия  хизматларини ташкил қилиш)</t>
  </si>
  <si>
    <t xml:space="preserve">Мунис Хоразмий  </t>
  </si>
  <si>
    <t>"Ҳазорасп логистика" МЧЖ</t>
  </si>
  <si>
    <t>"Ҳазорасп логистика" МЧЖ Юк ташиш хизматини ташкил қилиш</t>
  </si>
  <si>
    <t>"Xazorasp Isuzu Service" МЧЖ</t>
  </si>
  <si>
    <t>Юк ташиш фаолиятини кенгайтириш</t>
  </si>
  <si>
    <t>"Xazorasp Isuzu Service" МЧЖ Юк ташиш фаолиятини кенгайтириш</t>
  </si>
  <si>
    <t>"Sayfulla Fayzulla Lutfulla" МЧЖ</t>
  </si>
  <si>
    <t>Мебель ишлаб чиқаришни (кенгайтириш) ташкил этиш</t>
  </si>
  <si>
    <t>"Sayfulla Fayzulla Lutfulla" МЧЖ Мебель ишлаб чиқаришни (кенгайтириш) ташкил этиш</t>
  </si>
  <si>
    <t>Pichoqchi Metal Servis MCHJ</t>
  </si>
  <si>
    <t xml:space="preserve">профнастил ишлаб чикариш фаолияти </t>
  </si>
  <si>
    <t xml:space="preserve">Pichoqchi Metal Servis MCHJ профнастил ишлаб чикариш фаолияти </t>
  </si>
  <si>
    <t>"KASBDOSH" МЧЖ</t>
  </si>
  <si>
    <t>Автомобиллар деталини ишлаб чиқаришни ташкил қилиш</t>
  </si>
  <si>
    <t>"KASBDOSH" МЧЖ Автомобиллар деталини ишлаб чиқаришни ташкил қилиш</t>
  </si>
  <si>
    <t>Қиртепа</t>
  </si>
  <si>
    <t>"Тупроққалъа томорқа хизмати" МЧЖ</t>
  </si>
  <si>
    <t xml:space="preserve">Маҳалла гузари фаолиятини ташкил килиш </t>
  </si>
  <si>
    <t xml:space="preserve">"Тупроққалъа томорқа хизмати" МЧЖ Маҳалла гузари фаолиятини ташкил килиш </t>
  </si>
  <si>
    <t>"Doni Jeans clothes" МЧЖ</t>
  </si>
  <si>
    <t>Тикувчилик цехини ташкил қилиш (2босқич)</t>
  </si>
  <si>
    <t>"Doni Jeans clothes" МЧЖ Тикувчилик цехини ташкил қилиш (2босқич)</t>
  </si>
  <si>
    <t>"Ҳазорасп тупроққалъа томорқа хизмати" МЧЖ</t>
  </si>
  <si>
    <t>Мебель ва тикувчилик цехини ташкил қилиш</t>
  </si>
  <si>
    <t>"Ҳазорасп тупроққалъа томорқа хизмати" МЧЖ Мебель ва тикувчилик цехини ташкил қилиш</t>
  </si>
  <si>
    <t>№62</t>
  </si>
  <si>
    <t>"Хазорасп куркаси" МЧЖ</t>
  </si>
  <si>
    <t>Паррандачилик хўжалигини кенгайтириш</t>
  </si>
  <si>
    <t>"Хазорасп куркаси" МЧЖ Паррандачилик хўжалигини кенгайтириш</t>
  </si>
  <si>
    <t>Мустақиллик</t>
  </si>
  <si>
    <t>"RAYHONGUL IFORI" МЧЖ</t>
  </si>
  <si>
    <t>Шлакаблок ва пеноблок ишлаб чиқариш</t>
  </si>
  <si>
    <t>"RAYHONGUL IFORI" МЧЖ Шлакаблок ва пеноблок ишлаб чиқариш</t>
  </si>
  <si>
    <t>"M-BRICKS" МЧЖ</t>
  </si>
  <si>
    <t xml:space="preserve">"M-BRICKS" МЧЖ Юк ташиш хизматини ташкил қилиш </t>
  </si>
  <si>
    <t>"Mustang Cycles" МЧЖ</t>
  </si>
  <si>
    <t>"Mustang Cycles" МЧЖ Транспорт хизматлари (юк ташиш) хизматини ташкил килиш</t>
  </si>
  <si>
    <t>"Azizbek Mansurbek To'rabek" МЧЖ</t>
  </si>
  <si>
    <t>"Azizbek Mansurbek To'rabek" МЧЖ Қурилиш молларини сотиш шаҳобчасини ташкил килиш</t>
  </si>
  <si>
    <t>"Pop Trans" МЧЖ</t>
  </si>
  <si>
    <t>"Pop Trans" МЧЖ Юк ташиш фаолиятини кенгайтириш</t>
  </si>
  <si>
    <t>"Juvondir Plast" МЧЖ</t>
  </si>
  <si>
    <t xml:space="preserve"> Полипропилен маҳсулотларини ишлаб чикаришни ташкил қилиш</t>
  </si>
  <si>
    <t>"Juvondir Plast" МЧЖ  Полипропилен маҳсулотларини ишлаб чикаришни ташкил қилиш</t>
  </si>
  <si>
    <t>Турон банк</t>
  </si>
  <si>
    <t>"Shamaks Textile Export" МЧЖ</t>
  </si>
  <si>
    <t>Пайпок ишлаб чиқаришни кенгайтириш</t>
  </si>
  <si>
    <t>"Shamaks Textile Export" МЧЖ Пайпок ишлаб чиқаришни кенгайтириш</t>
  </si>
  <si>
    <t>жуфт</t>
  </si>
  <si>
    <t>"Бақайлар логистик" МЧЖ</t>
  </si>
  <si>
    <t>Юк ташиш фаолиятини ташкил этиш</t>
  </si>
  <si>
    <t>"Бақайлар логистик" МЧЖ Юк ташиш фаолиятини ташкил этиш</t>
  </si>
  <si>
    <t xml:space="preserve">"Жахон Қилич" МЧЖ </t>
  </si>
  <si>
    <t>"Жахон Қилич" МЧЖ  Темир бетон маҳсулотлари ишлаб чиқаришни ташкил қилиш</t>
  </si>
  <si>
    <t>"Ҳазорасп Диамонд" МЧЖ</t>
  </si>
  <si>
    <t>Тикувчилик цехини ташкил қилиш (2 босқич)</t>
  </si>
  <si>
    <t>"Ҳазорасп Диамонд" МЧЖ Тикувчилик цехини ташкил қилиш (2 босқич)</t>
  </si>
  <si>
    <t>"Пичоқчи олтин балиқ" фермер хўжалиги</t>
  </si>
  <si>
    <t xml:space="preserve">"Пичоқчи олтин балиқ" фермер хўжалиги Юк ташиш хизматларини ташкил қилиш </t>
  </si>
  <si>
    <t>"Хазорасп Сарварбек савдо сервис" МЧЖ</t>
  </si>
  <si>
    <t>"Хазорасп Сарварбек савдо сервис" МЧЖ Юк ташиш хизматини ташкил қилиш</t>
  </si>
  <si>
    <t>"HAZORASP NURLI ZAMIN" ОК</t>
  </si>
  <si>
    <t>Тикувчилик маҳсулотлари ишлаб чиқаришни ташкил қилиш</t>
  </si>
  <si>
    <t>"HAZORASP NURLI ZAMIN" ОК Тикувчилик маҳсулотлари ишлаб чиқаришни ташкил қилиш</t>
  </si>
  <si>
    <t>"Даниёрбек Мадёрбек Сардорбек Ситй" МЧЖ</t>
  </si>
  <si>
    <t>Савдо шахобчаси ташкил этиш</t>
  </si>
  <si>
    <t>"Даниёрбек Мадёрбек Сардорбек Ситй" МЧЖ Савдо шахобчаси ташкил этиш</t>
  </si>
  <si>
    <t>янгибозор</t>
  </si>
  <si>
    <t>"HAZORASP SHAMAQ" фермер хўжалиги</t>
  </si>
  <si>
    <t>"HAZORASP SHAMAQ" фермер хўжалиги Балиқчилик хўжалигини ташкил этиш</t>
  </si>
  <si>
    <t>Ҳазорасп Строй Сервис МЧЖ</t>
  </si>
  <si>
    <t>Бетон завод ташкил килиш</t>
  </si>
  <si>
    <t>Ҳазорасп Строй Сервис МЧЖ Бетон завод ташкил килиш</t>
  </si>
  <si>
    <t>Алоқали кўл</t>
  </si>
  <si>
    <t>Лавозим бўйича - 
 Бошқарма бошлиғи биринчи ўринбсоари</t>
  </si>
  <si>
    <t>"Дилшодбек Мақсадбек" фермер хўжалиги</t>
  </si>
  <si>
    <t>"Дилшодбек Мақсадбек" фермер хўжалиги Юк ташиш хизматини ташкил қилиш</t>
  </si>
  <si>
    <t xml:space="preserve">"ТОRABEK DIYORBEK" МЧЖ </t>
  </si>
  <si>
    <t>Мис кабеллар ишлаб чиқариш</t>
  </si>
  <si>
    <t>"ТОRABEK DIYORBEK" МЧЖ  Мис кабеллар ишлаб чиқариш</t>
  </si>
  <si>
    <t>Электротехника саноати</t>
  </si>
  <si>
    <t>рулон</t>
  </si>
  <si>
    <t>"Стар макс Электроникс" МЧЖ</t>
  </si>
  <si>
    <t>Умумий овкатланиш шахобчаси ташкил қилиш</t>
  </si>
  <si>
    <t>"Стар макс Электроникс" МЧЖ Умумий овкатланиш шахобчаси ташкил қилиш</t>
  </si>
  <si>
    <t>"АЛИ ДИЁР ЗИЁ" МЧЖ</t>
  </si>
  <si>
    <t>"АЛИ ДИЁР ЗИЁ" МЧЖ Маиший хизмат кўрсатишни ташкил қилиш</t>
  </si>
  <si>
    <t>"Ҳазорасп Турон" МЧЖ</t>
  </si>
  <si>
    <t>"Ҳазорасп Турон" МЧЖ Юк ташиш хизматини ташкил қилиш</t>
  </si>
  <si>
    <t>"Саломат" фермер хўжалиги</t>
  </si>
  <si>
    <t>"Саломат" фермер хўжалиги Юк ташиш хизматини ташкил қилиш</t>
  </si>
  <si>
    <t>ЯТТ "Алланазарова Феруза Давлатовна"</t>
  </si>
  <si>
    <t>Тикувчилик фаолиятини ташкил қилиш</t>
  </si>
  <si>
    <t>ЯТТ "Алланазарова Феруза Давлатовна" Тикувчилик фаолиятини ташкил қилиш</t>
  </si>
  <si>
    <t>ЯТТ "Атаханов Достонбек Мадамин ўғли"</t>
  </si>
  <si>
    <t xml:space="preserve">Реклама ва баннерлар тайёрлаш </t>
  </si>
  <si>
    <t xml:space="preserve">ЯТТ "Атаханов Достонбек Мадамин ўғли" Реклама ва баннерлар тайёрлаш </t>
  </si>
  <si>
    <t>М. Хоразмий</t>
  </si>
  <si>
    <t>ЯТТ "Хажиева Рўза Қувандиқовна"</t>
  </si>
  <si>
    <t>ЯТТ "Хажиева Рўза Қувандиқовна" Тикувчилик цехи ташкил қилиш</t>
  </si>
  <si>
    <t>ЯТТ "Сабиров Элёр Икромович"</t>
  </si>
  <si>
    <t>Акфа эшик ва деразалар ишлаб чиқариш</t>
  </si>
  <si>
    <t>ЯТТ "Сабиров Элёр Икромович" Акфа эшик ва деразалар ишлаб чиқариш</t>
  </si>
  <si>
    <t>"BEG`UBORLAR DUNYOSI" оилавий корхонаси</t>
  </si>
  <si>
    <t>Мактабгача таълим муассасасини ташкил қилиш</t>
  </si>
  <si>
    <t>"BEG`UBORLAR DUNYOSI" оилавий корхонаси Мактабгача таълим муассасасини ташкил қилиш</t>
  </si>
  <si>
    <t>Қушкупир МФЙ</t>
  </si>
  <si>
    <t>№05-16</t>
  </si>
  <si>
    <t>Собирова Рўза</t>
  </si>
  <si>
    <t>"UMID MARHABO 2022" оилавий корхона</t>
  </si>
  <si>
    <t>Темир эшик дарвозалар ясаш фаолиятини ташкил этиш</t>
  </si>
  <si>
    <t>"UMID MARHABO 2022" оилавий корхона Темир эшик дарвозалар ясаш фаолиятини ташкил этиш</t>
  </si>
  <si>
    <t>№05-09</t>
  </si>
  <si>
    <t>"MMDR Shovot" МЧЖ</t>
  </si>
  <si>
    <t>Акфадан дераза ва ром ишлаб чиқариш</t>
  </si>
  <si>
    <t>"MMDR Shovot" МЧЖ Акфадан дераза ва ром ишлаб чиқариш</t>
  </si>
  <si>
    <t>Бўйрачи МФЙ</t>
  </si>
  <si>
    <t>№02-04</t>
  </si>
  <si>
    <t>Алламов Артиқбой</t>
  </si>
  <si>
    <t>"SAPARBAEV YO'LDOSH" О/К</t>
  </si>
  <si>
    <t>Пластик профилдан эшик, дераза ва ойна ромлар ишлаб чиқариш</t>
  </si>
  <si>
    <t>"SAPARBAEV YO'LDOSH" О/К Пластик профилдан эшик, дераза ва ойна ромлар ишлаб чиқариш</t>
  </si>
  <si>
    <t>Замондош МФЙ</t>
  </si>
  <si>
    <t>№03-03</t>
  </si>
  <si>
    <t>Йўлдошов Мардонбек Нураддинович -
Шовот тумани ҳокими ўринбсоари</t>
  </si>
  <si>
    <t>"Дунё 1971" хусусий кархонаси</t>
  </si>
  <si>
    <t>Умумий овкатланиш хизматини ташкил этиш</t>
  </si>
  <si>
    <t>"Дунё 1971" хусусий кархонаси Умумий овкатланиш хизматини ташкил этиш</t>
  </si>
  <si>
    <t>№06-5</t>
  </si>
  <si>
    <t>"RAJABOV MAQSAD 2022" оилавий корхона</t>
  </si>
  <si>
    <t>Чорвачилик хўжалигини ташкил этиш</t>
  </si>
  <si>
    <t>"RAJABOV MAQSAD 2022" оилавий корхона Чорвачилик хўжалигини ташкил этиш</t>
  </si>
  <si>
    <t>Янги бурлоқ МФЙ</t>
  </si>
  <si>
    <t>№05-08</t>
  </si>
  <si>
    <t xml:space="preserve">"XORAZM-SHOVOT EDU" МЧЖ </t>
  </si>
  <si>
    <t>Ўкув маркази фаолиятини ташкил этиш</t>
  </si>
  <si>
    <t>"XORAZM-SHOVOT EDU" МЧЖ  Ўкув маркази фаолиятини ташкил этиш</t>
  </si>
  <si>
    <t>ок кўл</t>
  </si>
  <si>
    <t>№03-05</t>
  </si>
  <si>
    <t>"OLLABERGANOV OTABEK XUSINOVICH" хусусий корхона</t>
  </si>
  <si>
    <t>Автомобилларга хизмат кўрсатишни ташкил этиш</t>
  </si>
  <si>
    <t>"OLLABERGANOV OTABEK XUSINOVICH" хусусий корхона Автомобилларга хизмат кўрсатишни ташкил этиш</t>
  </si>
  <si>
    <t>Катқаьла МФЙ</t>
  </si>
  <si>
    <t>№03-10</t>
  </si>
  <si>
    <t>Эркинбаев Махмудбек Анварбек ўғли</t>
  </si>
  <si>
    <t>"JASUR OPTOM" МЧЖ</t>
  </si>
  <si>
    <t>Миллий ширинликлар ишлаб чиқаришни ташкил этиш</t>
  </si>
  <si>
    <t>"JASUR OPTOM" МЧЖ Миллий ширинликлар ишлаб чиқаришни ташкил этиш</t>
  </si>
  <si>
    <t>Шовот МФЙ</t>
  </si>
  <si>
    <t>№05-13</t>
  </si>
  <si>
    <t>Машарипов Даврон</t>
  </si>
  <si>
    <t>"SOFERO" оилавий корхона</t>
  </si>
  <si>
    <t>Тикувчилик ташкил қилиш</t>
  </si>
  <si>
    <t>"SOFERO" оилавий корхона Тикувчилик ташкил қилиш</t>
  </si>
  <si>
    <t>Ипакчи МФЙ</t>
  </si>
  <si>
    <t>№06-03</t>
  </si>
  <si>
    <t>"BEKPOSHSHA" оилавий корхона</t>
  </si>
  <si>
    <t>Тикувчилик махсулотларини ишлаб чиқариш фаолиятини ташкил қилиш</t>
  </si>
  <si>
    <t>"BEKPOSHSHA" оилавий корхона Тикувчилик махсулотларини ишлаб чиқариш фаолиятини ташкил қилиш</t>
  </si>
  <si>
    <t>Огохий МФЙ</t>
  </si>
  <si>
    <t>№04-06</t>
  </si>
  <si>
    <t>"Носир темур" оилавий корхонаси</t>
  </si>
  <si>
    <t>Авто мойка ташкил қилиш</t>
  </si>
  <si>
    <t>"Носир темур" оилавий корхонаси Авто мойка ташкил қилиш</t>
  </si>
  <si>
    <t>К.Отаниёзов</t>
  </si>
  <si>
    <t>№03-14</t>
  </si>
  <si>
    <t>Хўжаев Шарофаддин Батирбаевич</t>
  </si>
  <si>
    <t>"Dildor-2022" МЧЖ</t>
  </si>
  <si>
    <t>Тикув-трикотаж маҳсулотлари ишлаб чиқаришни ташкил этиш</t>
  </si>
  <si>
    <t>"Dildor-2022" МЧЖ Тикув-трикотаж маҳсулотлари ишлаб чиқаришни ташкил этиш</t>
  </si>
  <si>
    <t>Истиқбол МФЙ</t>
  </si>
  <si>
    <t>№02-01</t>
  </si>
  <si>
    <t>"Юлдошев Хасан Хусан" оилавий кархонаси</t>
  </si>
  <si>
    <t>"Юлдошев Хасан Хусан" оилавий кархонаси Тозаланган ичимлик суви ишлаб чиқариш</t>
  </si>
  <si>
    <t>Оқ олтин  МФЙ</t>
  </si>
  <si>
    <t>№04-05</t>
  </si>
  <si>
    <t>Фаолият юритмоқда. Акт ввод қилинмоқда.</t>
  </si>
  <si>
    <t>"ANNI SAID" оилавий корхонаси</t>
  </si>
  <si>
    <t>Нон ва нон махсулотлари ишлаб 
чиқаришни ташкил этиш</t>
  </si>
  <si>
    <t>"ANNI SAID" оилавий корхонаси Нон ва нон махсулотлари ишлаб 
чиқаришни ташкил этиш</t>
  </si>
  <si>
    <t>Зомондош МФЙ</t>
  </si>
  <si>
    <t>№05-04</t>
  </si>
  <si>
    <t>"ROYAT METAL" оилавий корхонаси</t>
  </si>
  <si>
    <t>Темир эшик ишлаб чиқаришни ташкил этиш</t>
  </si>
  <si>
    <t>"ROYAT METAL" оилавий корхонаси Темир эшик ишлаб чиқаришни ташкил этиш</t>
  </si>
  <si>
    <t>Чиғатой МФЙ</t>
  </si>
  <si>
    <t>№05-01</t>
  </si>
  <si>
    <t>"SHOXOBOD 2022" МЖЧ</t>
  </si>
  <si>
    <t>Автамабилларга яқилги қуйиш шахобчаси</t>
  </si>
  <si>
    <t>"SHOXOBOD 2022" МЖЧ Автамабилларга яқилги қуйиш шахобчаси</t>
  </si>
  <si>
    <t>Тарақиёт МФЙ</t>
  </si>
  <si>
    <t>№03-01</t>
  </si>
  <si>
    <t>"Ortiqov Ravshanbek Raximovich" хусусий корхонаси</t>
  </si>
  <si>
    <t>Миллий ширинликлар сотиш дўкони</t>
  </si>
  <si>
    <t>"Ortiqov Ravshanbek Raximovich" хусусий корхонаси Миллий ширинликлар сотиш дўкони</t>
  </si>
  <si>
    <t>Катқаъла МФЙ</t>
  </si>
  <si>
    <t>№03-11</t>
  </si>
  <si>
    <t>"Умарбек Жамшид Рўзимовлар" оилавий корхона</t>
  </si>
  <si>
    <t>Умумий овқатланиш фаолиятини ташкил қилиш</t>
  </si>
  <si>
    <t>"Умарбек Жамшид Рўзимовлар" оилавий корхона Умумий овқатланиш фаолиятини ташкил қилиш</t>
  </si>
  <si>
    <t>№06-04</t>
  </si>
  <si>
    <t>"SHOVOT METAL BAZA" мчж</t>
  </si>
  <si>
    <t>Шифер ишлаб чикариш</t>
  </si>
  <si>
    <t>"SHOVOT METAL BAZA" мчж Шифер ишлаб чикариш</t>
  </si>
  <si>
    <t>№03-08</t>
  </si>
  <si>
    <t>"QADAMBOY BOBO 2022" оилавий корхонаси</t>
  </si>
  <si>
    <t>Хусусий клиника хизматларини ташкил қилиш</t>
  </si>
  <si>
    <t>"QADAMBOY BOBO 2022" оилавий корхонаси Хусусий клиника хизматларини ташкил қилиш</t>
  </si>
  <si>
    <t>№02-03</t>
  </si>
  <si>
    <t>"SHARQ AVTOMAKTABI" МЧЖ</t>
  </si>
  <si>
    <t>Авто мактаб фаолиятини кенгайтириш</t>
  </si>
  <si>
    <t>"SHARQ AVTOMAKTABI" МЧЖ Авто мактаб фаолиятини кенгайтириш</t>
  </si>
  <si>
    <t>Мактаб</t>
  </si>
  <si>
    <t>№05-06</t>
  </si>
  <si>
    <t>"Илхомбек 2001" оилавий корхона</t>
  </si>
  <si>
    <t>Нон ва нон махсулотлари, пишириқ ва ширинликлар ишлаб чиқаришни ташкил этиш</t>
  </si>
  <si>
    <t>"Илхомбек 2001" оилавий корхона Нон ва нон махсулотлари, пишириқ ва ширинликлар ишлаб чиқаришни ташкил этиш</t>
  </si>
  <si>
    <t>чиғатой</t>
  </si>
  <si>
    <t>№05-05</t>
  </si>
  <si>
    <t>"Баходир Юлдош" оилавий корхона</t>
  </si>
  <si>
    <t>"Баходир Юлдош" оилавий корхона Умумий овқатланишни ташкил қилиш</t>
  </si>
  <si>
    <t>№05-07</t>
  </si>
  <si>
    <t>"Ваисов Ишчан" фермер хўжалиги</t>
  </si>
  <si>
    <t>Мева сабзавотни қайта ишлаш (қуритиш)</t>
  </si>
  <si>
    <t>"Ваисов Ишчан" фермер хўжалиги Мева сабзавотни қайта ишлаш (қуритиш)</t>
  </si>
  <si>
    <t>№06-06</t>
  </si>
  <si>
    <t>"ADORI TEX" МЧЖ</t>
  </si>
  <si>
    <t xml:space="preserve">Трикотаж махсулотларини  </t>
  </si>
  <si>
    <t xml:space="preserve">"ADORI TEX" МЧЖ Трикотаж махсулотларини  </t>
  </si>
  <si>
    <t>№05-12</t>
  </si>
  <si>
    <t>"SAYIL" оилавий корхона</t>
  </si>
  <si>
    <t>маиший хизмат кўрсатиш, тикувчилик цехи ташкил қилиш ва гилам ювиш хизматларини ташкил этиш</t>
  </si>
  <si>
    <t>"SAYIL" оилавий корхона маиший хизмат кўрсатиш, тикувчилик цехи ташкил қилиш ва гилам ювиш хизматларини ташкил этиш</t>
  </si>
  <si>
    <t>Асавей МФЙ</t>
  </si>
  <si>
    <t>№05-11</t>
  </si>
  <si>
    <t>"Насили чорва 2019" фермер хўжалиги</t>
  </si>
  <si>
    <t>Қўй-эчкичилик (гўшт йўналишида) хўжалигини ташкил этиш</t>
  </si>
  <si>
    <t>"Насили чорва 2019" фермер хўжалиги Қўй-эчкичилик (гўшт йўналишида) хўжалигини ташкил этиш</t>
  </si>
  <si>
    <t>№04-07</t>
  </si>
  <si>
    <t>"Nurullaboy ota" оилавий корхонаси</t>
  </si>
  <si>
    <t>Нон ва нон маҳсулотлари ишлаб чиқаришни кенгайтириш</t>
  </si>
  <si>
    <t>"Nurullaboy ota" оилавий корхонаси Нон ва нон маҳсулотлари ишлаб чиқаришни кенгайтириш</t>
  </si>
  <si>
    <t>№05-15</t>
  </si>
  <si>
    <t>"ASILBEK TIBBIYOT MAHSULOTLARI" МЧЖ</t>
  </si>
  <si>
    <t>Тиббиёт докаси ишлаб чиқариш кенгайтириш</t>
  </si>
  <si>
    <t>"ASILBEK TIBBIYOT MAHSULOTLARI" МЧЖ Тиббиёт докаси ишлаб чиқариш кенгайтириш</t>
  </si>
  <si>
    <t>№05-03</t>
  </si>
  <si>
    <t>"Нурсултон Гулинур" фермер хўжалиги</t>
  </si>
  <si>
    <t>Кишлок хужалик махсулотларини етиштиришни ташкил этиш</t>
  </si>
  <si>
    <t>"Нурсултон Гулинур" фермер хўжалиги Кишлок хужалик махсулотларини етиштиришни ташкил этиш</t>
  </si>
  <si>
    <t>Остона МФЙ</t>
  </si>
  <si>
    <t>Қишлоқ хўжалиги маҳсулотларини етиштириш</t>
  </si>
  <si>
    <t>№03-06</t>
  </si>
  <si>
    <t>"ALMAZ - M" МЧЖ</t>
  </si>
  <si>
    <t>"ALMAZ - M" МЧЖ Умумий овқатланишни ташкил қилиш</t>
  </si>
  <si>
    <t>№04-03</t>
  </si>
  <si>
    <t>"SHOVOT CNC" МЧЖ</t>
  </si>
  <si>
    <t>Автомобилларни бутловчи қисмларини ишлаб чиқариш (Дамас автомобили)</t>
  </si>
  <si>
    <t>"SHOVOT CNC" МЧЖ Автомобилларни бутловчи қисмларини ишлаб чиқариш (Дамас автомобили)</t>
  </si>
  <si>
    <t>Роят МФЙ</t>
  </si>
  <si>
    <t>№06-01</t>
  </si>
  <si>
    <t>"Rivoj savdo" хусусий корхона</t>
  </si>
  <si>
    <t>Хизмат кўрсатиш ва фитнес фаолиятини ташкил этиш</t>
  </si>
  <si>
    <t>"Rivoj savdo" хусусий корхона Хизмат кўрсатиш ва фитнес фаолиятини ташкил этиш</t>
  </si>
  <si>
    <t>№05-14</t>
  </si>
  <si>
    <t>"Nuromon Med" хусусий корхонаси</t>
  </si>
  <si>
    <t>Доривор ўсимликларни кадоқлаш ва Рамашка, пол-пола махсулотлари ишлаб чиқаришни ташкил қилиш</t>
  </si>
  <si>
    <t>"Nuromon Med" хусусий корхонаси Доривор ўсимликларни кадоқлаш ва Рамашка, пол-пола махсулотлари ишлаб чиқаришни ташкил қилиш</t>
  </si>
  <si>
    <t>Пахтакор  МФЙ</t>
  </si>
  <si>
    <t>минг почка</t>
  </si>
  <si>
    <t>№06-02</t>
  </si>
  <si>
    <t>"INTER AGRO TRANS" фермер хўжалиги</t>
  </si>
  <si>
    <t>Нон махсулотлари ишлаб чиқаришни ташкил қилиш</t>
  </si>
  <si>
    <t>"INTER AGRO TRANS" фермер хўжалиги Нон махсулотлари ишлаб чиқаришни ташкил қилиш</t>
  </si>
  <si>
    <t>№03-07</t>
  </si>
  <si>
    <t>"Гулноза Икболой кичик боги" фермер хўжалиги</t>
  </si>
  <si>
    <t>Музлатгичли омборхона ташкил килиш</t>
  </si>
  <si>
    <t>"Гулноза Икболой кичик боги" фермер хўжалиги Музлатгичли омборхона ташкил килиш</t>
  </si>
  <si>
    <t>№03-04</t>
  </si>
  <si>
    <t>"Отабойжон сохибкор" фермер хўжалиги</t>
  </si>
  <si>
    <t>Техника хизматлари (қишлоқ хўжалиги) фаолиятини ташкил этиш</t>
  </si>
  <si>
    <t>"Отабойжон сохибкор" фермер хўжалиги Техника хизматлари (қишлоқ хўжалиги) фаолиятини ташкил этиш</t>
  </si>
  <si>
    <t>№04-04</t>
  </si>
  <si>
    <t>"Моноқ Оқ соққол" фермер хўжалиги</t>
  </si>
  <si>
    <t>"Моноқ Оқ соққол" фермер хўжалиги Техника хизматлари (қишлоқ хўжалиги) фаолиятини ташкил этиш</t>
  </si>
  <si>
    <t>моноқ МФЙ</t>
  </si>
  <si>
    <t>№04-08</t>
  </si>
  <si>
    <t>"SHOVOT TEMIR BETON QURILISH" МЧЖ</t>
  </si>
  <si>
    <t xml:space="preserve">Ғишт зовод ва битон  </t>
  </si>
  <si>
    <t xml:space="preserve">"SHOVOT TEMIR BETON QURILISH" МЧЖ Ғишт зовод ва битон  </t>
  </si>
  <si>
    <t>млн.дона</t>
  </si>
  <si>
    <t>"Аллаберганов Хамид" МЧЖ</t>
  </si>
  <si>
    <t>Автомобилларга техник хизмат кўрсатиш, гўзаллик салони, фитнес қлуб ташкил қилиш</t>
  </si>
  <si>
    <t>"Аллаберганов Хамид" МЧЖ Автомобилларга техник хизмат кўрсатиш, гўзаллик салони, фитнес қлуб ташкил қилиш</t>
  </si>
  <si>
    <t>№03-12</t>
  </si>
  <si>
    <t>"Шовот агро мир" фермер хўжалиги</t>
  </si>
  <si>
    <t>"Шовот агро мир" фермер хўжалиги Автомобилларга техник хизмат кўрсатиш шаҳобчасини ташкил этиш</t>
  </si>
  <si>
    <t>№03-02</t>
  </si>
  <si>
    <t>"Маткаримов Шермат" фермер хўжалиги</t>
  </si>
  <si>
    <t>"Маткаримов Шермат" фермер хўжалиги Техника хизматлари (қишлоқ хўжалиги) фаолиятини ташкил этиш</t>
  </si>
  <si>
    <t>№04-02</t>
  </si>
  <si>
    <t>"Сапарбой Махмуд" фермер хўжалиги</t>
  </si>
  <si>
    <t>Богдорчилик хўжалигини ташкил этиш</t>
  </si>
  <si>
    <t>"Сапарбой Махмуд" фермер хўжалиги Богдорчилик хўжалигини ташкил этиш</t>
  </si>
  <si>
    <t>Кангли МФЙ</t>
  </si>
  <si>
    <t>№05-02</t>
  </si>
  <si>
    <t>"Матназаров Маткарим" фермер хўжалиги</t>
  </si>
  <si>
    <t>"Матназаров Маткарим" фермер хўжалиги Техника хизматлари (қишлоқ хўжалиги) фаолиятини ташкил этиш</t>
  </si>
  <si>
    <t>№03-13</t>
  </si>
  <si>
    <t>"Ражабов Охунжон" фермер хўжалиги</t>
  </si>
  <si>
    <t>"Ражабов Охунжон" фермер хўжалиги Кишлок хужалик махсулотларини етиштиришни ташкил этиш</t>
  </si>
  <si>
    <t>Бекмерган МФЙ</t>
  </si>
  <si>
    <t>№03-09</t>
  </si>
  <si>
    <t>"Оллаёров Жахонбек" фермер хўжалиги</t>
  </si>
  <si>
    <t>"Оллаёров Жахонбек" фермер хўжалиги Техника хизматлари (қишлоқ хўжалиги) фаолиятини ташкил этиш</t>
  </si>
  <si>
    <t>№05-10</t>
  </si>
  <si>
    <t>"Умида" фермер хўжалиги</t>
  </si>
  <si>
    <t>Агро марказ фаолиятини ташкил қилиш</t>
  </si>
  <si>
    <t>"Умида" фермер хўжалиги Агро марказ фаолиятини ташкил қилиш</t>
  </si>
  <si>
    <t>Қумёп МФЙ</t>
  </si>
  <si>
    <t>"Хўжабек" фермер хўжалиги</t>
  </si>
  <si>
    <t>"Хўжабек" фермер хўжалиги Техника хизматлари (қишлоқ хўжалиги) фаолиятини ташкил этиш</t>
  </si>
  <si>
    <t>№04-01</t>
  </si>
  <si>
    <t>"Ражаб Матназар" фермер хўжалиги</t>
  </si>
  <si>
    <t>Чорвачиликни хўжалигини ташкил этиш</t>
  </si>
  <si>
    <t>"Ражаб Матназар" фермер хўжалиги Чорвачиликни хўжалигини ташкил этиш</t>
  </si>
  <si>
    <t>Бўстан МФЙ</t>
  </si>
  <si>
    <t>№02-05</t>
  </si>
  <si>
    <t>"Ойдин" хусусий корхона</t>
  </si>
  <si>
    <t>Транспорт (юк ташиш) хизматини ташкил қилиш</t>
  </si>
  <si>
    <t>"Ойдин" хусусий корхона Транспорт (юк ташиш) хизматини ташкил қилиш</t>
  </si>
  <si>
    <t>ЯТТ "PANAYEV QODIRBERGAN"</t>
  </si>
  <si>
    <t>ЯТТ "PANAYEV QODIRBERGAN" Юк ташиш хизмати ташкил қилиш</t>
  </si>
  <si>
    <t>Шихбоғи</t>
  </si>
  <si>
    <t>5-тоифа</t>
  </si>
  <si>
    <t>Ражабов Шерзод Рустамбой ўғли</t>
  </si>
  <si>
    <t>ЯТТ "AXMEDOV BEKZOD"</t>
  </si>
  <si>
    <t>ЯТТ "AXMEDOV BEKZOD" Юк ташиш хизмати ташкил қилиш</t>
  </si>
  <si>
    <t>"Малика чевар Янгиариқ" МЧЖ</t>
  </si>
  <si>
    <t>Тикувчилик махсулотларини ишлаб чиқаришни ташкил қилиш</t>
  </si>
  <si>
    <t>"Малика чевар Янгиариқ" МЧЖ Тикувчилик махсулотларини ишлаб чиқаришни ташкил қилиш</t>
  </si>
  <si>
    <t>Янгиобод</t>
  </si>
  <si>
    <t>Шерметов Мансур Отабоевич</t>
  </si>
  <si>
    <t>"JALOL SHAMS LOGISTIK" МЧЖ</t>
  </si>
  <si>
    <t>"JALOL SHAMS LOGISTIK" МЧЖ Юк ташиш хизмати ташкил қилиш</t>
  </si>
  <si>
    <t>"Машъал томорқа хизмати" МЧЖ</t>
  </si>
  <si>
    <t xml:space="preserve">Музлатгич ташкил қилиш </t>
  </si>
  <si>
    <t xml:space="preserve">"Машъал томорқа хизмати" МЧЖ Музлатгич ташкил қилиш </t>
  </si>
  <si>
    <t>Янгиер</t>
  </si>
  <si>
    <t>Кошкинбоев Омон Бакдурдиевич</t>
  </si>
  <si>
    <t>"DREAMPFARM" МЧЖ</t>
  </si>
  <si>
    <t>Хусусий тиббий клиника ва дорихона ташкил қилиш</t>
  </si>
  <si>
    <t>"DREAMPFARM" МЧЖ Хусусий тиббий клиника ва дорихона ташкил қилиш</t>
  </si>
  <si>
    <t>Огохий</t>
  </si>
  <si>
    <t>"Хушнудбек Жавохир" МЧЖ</t>
  </si>
  <si>
    <t>Совутгичли сиғим ташкил қилиш</t>
  </si>
  <si>
    <t>"Хушнудбек Жавохир" МЧЖ Совутгичли сиғим ташкил қилиш</t>
  </si>
  <si>
    <t>Ғалтак</t>
  </si>
  <si>
    <t>апрел</t>
  </si>
  <si>
    <t>"KATTABOG' MARKET" МЧЖ</t>
  </si>
  <si>
    <t>"KATTABOG' MARKET" МЧЖ Ўқув маркази ташкил қилиш</t>
  </si>
  <si>
    <t>Каттабоғ</t>
  </si>
  <si>
    <t>"FAYZ OPTOM LTD" МЧЖ</t>
  </si>
  <si>
    <t>Озиқ-овқат дўкони хизматларини ташкил қилиш</t>
  </si>
  <si>
    <t>"FAYZ OPTOM LTD" МЧЖ Озиқ-овқат дўкони хизматларини ташкил қилиш</t>
  </si>
  <si>
    <t>Матякубов Отабек Икрамович</t>
  </si>
  <si>
    <t>"Жахонгир Яшка" МЧЖ</t>
  </si>
  <si>
    <t>Балиқчилиқ хўжалигини ташкил этиш</t>
  </si>
  <si>
    <t>"Жахонгир Яшка" МЧЖ Балиқчилиқ хўжалигини ташкил этиш</t>
  </si>
  <si>
    <t>"TEXNO SERVIS YANGIARIQ" оилавий корхонаси</t>
  </si>
  <si>
    <t>"TEXNO SERVIS YANGIARIQ" оилавий корхонаси Юк ташиш хизмати ташкил қилиш</t>
  </si>
  <si>
    <t>"ORZU IQBOLI" МЧЖ</t>
  </si>
  <si>
    <t>Чорвачилик хўжалигини ташкил қилиш</t>
  </si>
  <si>
    <t>"ORZU IQBOLI" МЧЖ Чорвачилик хўжалигини ташкил қилиш</t>
  </si>
  <si>
    <t>Вакиллар</t>
  </si>
  <si>
    <t>"QO'RIQTOM IDEAL SERVIS" МЧЖ</t>
  </si>
  <si>
    <t>Озиқ-овқат ва ноозиқ овқат дўкони ташкил қилиш</t>
  </si>
  <si>
    <t>"QO'RIQTOM IDEAL SERVIS" МЧЖ Озиқ-овқат ва ноозиқ овқат дўкони ташкил қилиш</t>
  </si>
  <si>
    <t>"YANGIARIQ POYAFZAL" МЧЖ</t>
  </si>
  <si>
    <t>Шоурум ташкил қилиш</t>
  </si>
  <si>
    <t>"YANGIARIQ POYAFZAL" МЧЖ Шоурум ташкил қилиш</t>
  </si>
  <si>
    <t>минг жуфт</t>
  </si>
  <si>
    <t>"ILXOM ASADBEK" оилавий корхонаси</t>
  </si>
  <si>
    <t>"ILXOM ASADBEK" оилавий корхонаси Маиший хизмат кўрсатиш шахобчаси ташкил қилиш</t>
  </si>
  <si>
    <t>Чакир</t>
  </si>
  <si>
    <t xml:space="preserve">Давлетова Наргиза Кенжаевна </t>
  </si>
  <si>
    <t>"PO'LAT QASSOB" МЧЖ</t>
  </si>
  <si>
    <t>Диагностика марказини ташкил қилиш</t>
  </si>
  <si>
    <t>"PO'LAT QASSOB" МЧЖ Диагностика марказини ташкил қилиш</t>
  </si>
  <si>
    <t>"CHIQIRCHI YULDUZI" МЧЖ</t>
  </si>
  <si>
    <t>Автомобилларга техник хизмат кўрсатишни ташкил қилиш</t>
  </si>
  <si>
    <t>"CHIQIRCHI YULDUZI" МЧЖ Автомобилларга техник хизмат кўрсатишни ташкил қилиш</t>
  </si>
  <si>
    <t>Улуғбек</t>
  </si>
  <si>
    <t>"XORAZM DIYOR MAKS SERVIS" МЧЖ</t>
  </si>
  <si>
    <t>"XORAZM DIYOR MAKS SERVIS" МЧЖ Юк ташиш хизмати ташкил қилиш</t>
  </si>
  <si>
    <t>"AMU GULSHANI" МЧЖ</t>
  </si>
  <si>
    <t>Томчилатиб суғориш ускуналари ишлаб чикаришни ташкил қилиш</t>
  </si>
  <si>
    <t>"AMU GULSHANI" МЧЖ Томчилатиб суғориш ускуналари ишлаб чикаришни ташкил қилиш</t>
  </si>
  <si>
    <t>Жалоил</t>
  </si>
  <si>
    <t>"Янгиариқ транс" МЧЖ</t>
  </si>
  <si>
    <t>"Янгиариқ транс" МЧЖ Аҳолига транспорт хизмати кўрсатиш</t>
  </si>
  <si>
    <t>"Маҳкам бек савдо" МЧЖ</t>
  </si>
  <si>
    <t>Умумий овқатланиш шаҳобчасини ташкил этиш</t>
  </si>
  <si>
    <t>"Маҳкам бек савдо" МЧЖ Умумий овқатланиш шаҳобчасини ташкил этиш</t>
  </si>
  <si>
    <t>"Дилмурод Шихназар" хусусий корхона</t>
  </si>
  <si>
    <t>"Дилмурод Шихназар" хусусий корхона Умумий овкатланиш шахобчаси ташкил қилиш</t>
  </si>
  <si>
    <t>Оқмачит</t>
  </si>
  <si>
    <t>"Yuksalish O'zgarish" МЧЖ</t>
  </si>
  <si>
    <t>Савдо дўконини ташкил этиш</t>
  </si>
  <si>
    <t>"Yuksalish O'zgarish" МЧЖ Савдо дўконини ташкил этиш</t>
  </si>
  <si>
    <t>Қармиш</t>
  </si>
  <si>
    <t>"DOVRUG" ХK</t>
  </si>
  <si>
    <t>"DOVRUG" ХK Мебель ишлаб чиқаришни ташкил этиш</t>
  </si>
  <si>
    <t>"Хоразм балиқ кластер" МЧЖ</t>
  </si>
  <si>
    <t xml:space="preserve">"Хоразм балиқ кластер" МЧЖ Балиқчиликни ривожлантириш </t>
  </si>
  <si>
    <t>Эгрисолма</t>
  </si>
  <si>
    <t>ЯТТ "PALVANOVA RISOLAT DOVRANOVNA"</t>
  </si>
  <si>
    <t>Мактабгача таълим ташкилотини ташкил қилиш лойиҳаси</t>
  </si>
  <si>
    <t>ЯТТ "PALVANOVA RISOLAT DOVRANOVNA" Мактабгача таълим ташкилотини ташкил қилиш лойиҳаси</t>
  </si>
  <si>
    <t>Очақалъа МФЙ</t>
  </si>
  <si>
    <t>Аташев Музаффар Қадамбоевич</t>
  </si>
  <si>
    <t>"YANGIBOZOR AKMAN AGRO SERVIS OIL" МЧЖ</t>
  </si>
  <si>
    <t>Жисмоний ва юридик шахсларга техника хизматини ташкил қилиш</t>
  </si>
  <si>
    <t>"YANGIBOZOR AKMAN AGRO SERVIS OIL" МЧЖ Жисмоний ва юридик шахсларга техника хизматини ташкил қилиш</t>
  </si>
  <si>
    <t>Жайхун МФЙ</t>
  </si>
  <si>
    <t>Бакиева Наргиза Зуваровна</t>
  </si>
  <si>
    <t>"Bogolon Yangi Agro Market" МЧЖ</t>
  </si>
  <si>
    <t>Агромарказ ташкил қилиш</t>
  </si>
  <si>
    <t>"Bogolon Yangi Agro Market" МЧЖ Агромарказ ташкил қилиш</t>
  </si>
  <si>
    <t>Катли МФЙ</t>
  </si>
  <si>
    <t>Қишлоқ хўжалиги хизматлари</t>
  </si>
  <si>
    <t xml:space="preserve">Ибрагимов Санжарбек Шавкатович </t>
  </si>
  <si>
    <t>Эрматов Алишер Захирович</t>
  </si>
  <si>
    <t>"Shoxrux Shoxjaxon Maxsulotlari" МЧЖ</t>
  </si>
  <si>
    <t>Иссиқхона ташкил этиш</t>
  </si>
  <si>
    <t>"Shoxrux Shoxjaxon Maxsulotlari" МЧЖ Иссиқхона ташкил этиш</t>
  </si>
  <si>
    <t>Манғитлар МФЙ</t>
  </si>
  <si>
    <t>"VELEKIY YABLOKO" фермер хўжалиги</t>
  </si>
  <si>
    <t>Богдорчилик хўжалигини ташкил килиш</t>
  </si>
  <si>
    <t>"VELEKIY YABLOKO" фермер хўжалиги Богдорчилик хўжалигини ташкил килиш</t>
  </si>
  <si>
    <t>янги лойиҳа</t>
  </si>
  <si>
    <t>"BO‘ZDAGI OSLAR" фермер хўжалиги</t>
  </si>
  <si>
    <t>"BO‘ZDAGI OSLAR" фермер хўжалиги Жисмоний ва юридик шахсларга техника хизматини ташкил қилиш</t>
  </si>
  <si>
    <t>Олтинкўл МФЙ</t>
  </si>
  <si>
    <t>"ZIYOKOR ZAMINI BOG‘I" фермер хўжалиги</t>
  </si>
  <si>
    <t>"ZIYOKOR ZAMINI BOG‘I" фермер хўжалиги Жисмоний ва юридик шахсларга техника хизматини ташкил қилиш</t>
  </si>
  <si>
    <t>"ELBEK POLVONNAZAR" МЧЖ</t>
  </si>
  <si>
    <t>Савдо ва маиший хизмат кўрсатиш комплексини ташкил қилиш</t>
  </si>
  <si>
    <t>"ELBEK POLVONNAZAR" МЧЖ Савдо ва маиший хизмат кўрсатиш комплексини ташкил қилиш</t>
  </si>
  <si>
    <t>Ифтихор МФЙ</t>
  </si>
  <si>
    <t>Рўзметов Жамолиддин Ахмеджанович</t>
  </si>
  <si>
    <t>"OYBEK TO‘RABOY O‘G‘LI" фермер хўжалиги</t>
  </si>
  <si>
    <t>Чорвачилик хўжалигини (наслли) ташкил этиш</t>
  </si>
  <si>
    <t>"OYBEK TO‘RABOY O‘G‘LI" фермер хўжалиги Чорвачилик хўжалигини (наслли) ташкил этиш</t>
  </si>
  <si>
    <t>"Бахромбек Динора Муҳлиса" фермер хўжалиги</t>
  </si>
  <si>
    <t>"Бахромбек Динора Муҳлиса" фермер хўжалиги Техника хизматини ташкил қилиш</t>
  </si>
  <si>
    <t>"SALIMA MOHINUR MOHIGUL" фермер хўжалиги</t>
  </si>
  <si>
    <t>"SALIMA MOHINUR MOHIGUL" фермер хўжалиги Жисмоний ва юридик шахсларга техника хизматини ташкил қилиш</t>
  </si>
  <si>
    <t>Ширинлар МФЙ</t>
  </si>
  <si>
    <t>"O‘TKIRBEK JASURBEK MUXLISA" фермер хўжалиги</t>
  </si>
  <si>
    <t>"O‘TKIRBEK JASURBEK MUXLISA" фермер хўжалиги Жисмоний ва юридик шахсларга техника хизматини ташкил қилиш</t>
  </si>
  <si>
    <t>Тозадўрман МФЙ</t>
  </si>
  <si>
    <t>"JO‘RABEK ABROR O‘G‘ILJON"  фермер хўжалиги</t>
  </si>
  <si>
    <t>"JO‘RABEK ABROR O‘G‘ILJON"  фермер хўжалиги Жисмоний ва юридик шахсларга техника хизматини ташкил қилиш</t>
  </si>
  <si>
    <t>Қора-тепа МФЙ</t>
  </si>
  <si>
    <t>"GULJONOY KLARA RAJABBOY" фермер хўжалиги</t>
  </si>
  <si>
    <t>Наслли қорамол олиб келиш</t>
  </si>
  <si>
    <t>"GULJONOY KLARA RAJABBOY" фермер хўжалиги Наслли қорамол олиб келиш</t>
  </si>
  <si>
    <t>"G‘AYRAT RUZMETOV" фермер хўжалиги</t>
  </si>
  <si>
    <t>"G‘AYRAT RUZMETOV" фермер хўжалиги Жисмоний ва юридик шахсларга техника хизматини ташкил қилиш</t>
  </si>
  <si>
    <t>Хайват МФЙ</t>
  </si>
  <si>
    <t>"RUSTAMBOY SHOXRUXXON" фермер хўжалиги</t>
  </si>
  <si>
    <t>"RUSTAMBOY SHOXRUXXON" фермер хўжалиги Чорвачилик хўжалигини (наслли) ташкил этиш</t>
  </si>
  <si>
    <t>"XUDOYOR ABDURAUF" фермер хўжалиги</t>
  </si>
  <si>
    <t>"XUDOYOR ABDURAUF" фермер хўжалиги Наслли қорамол олиб келиш</t>
  </si>
  <si>
    <t>Юқори Бошқир МФЙ</t>
  </si>
  <si>
    <t>"Эломон" фермер хўжалиги</t>
  </si>
  <si>
    <t>"Эломон" фермер хўжалиги Чорвачилик хўжалигини (наслли) ташкил этиш</t>
  </si>
  <si>
    <t>"MARKS" фермер хўжалиги</t>
  </si>
  <si>
    <t>"MARKS" фермер хўжалиги Жисмоний ва юридик шахсларга техника хизматини ташкил қилиш</t>
  </si>
  <si>
    <t>"Достонбек" фермер хўжалиги</t>
  </si>
  <si>
    <t>"Достонбек" фермер хўжалиги Жисмоний ва юридик шахсларга техника хизматини ташкил қилиш</t>
  </si>
  <si>
    <t>Наврўз МФЙ</t>
  </si>
  <si>
    <t>сони</t>
  </si>
  <si>
    <t>бажарилиши
%</t>
  </si>
  <si>
    <r>
      <t xml:space="preserve">Инвестициялар, ташқи савдо ва маҳаллий саноатни ривожлантириш
</t>
    </r>
    <r>
      <rPr>
        <b/>
        <sz val="36"/>
        <color theme="8"/>
        <rFont val="Cambria"/>
        <family val="1"/>
        <charset val="204"/>
      </rPr>
      <t xml:space="preserve">  (А.Давлетов)</t>
    </r>
  </si>
  <si>
    <r>
      <t xml:space="preserve">Қишлоқ, сув ва ўрмон хўжалиги 
</t>
    </r>
    <r>
      <rPr>
        <b/>
        <sz val="36"/>
        <color rgb="FF0070C0"/>
        <rFont val="Cambria"/>
        <family val="1"/>
        <charset val="204"/>
      </rPr>
      <t>(Ў.Машарипов)</t>
    </r>
  </si>
  <si>
    <r>
      <t xml:space="preserve">Қурилиш ва қомунал соҳа
</t>
    </r>
    <r>
      <rPr>
        <b/>
        <sz val="36"/>
        <color rgb="FF0070C0"/>
        <rFont val="Cambria"/>
        <family val="1"/>
        <charset val="204"/>
      </rPr>
      <t>(С.Бекчанов)</t>
    </r>
  </si>
  <si>
    <r>
      <t xml:space="preserve">Хизмат кўрсатиш ва тадбиркорлик 
</t>
    </r>
    <r>
      <rPr>
        <b/>
        <i/>
        <sz val="36"/>
        <rFont val="Cambria"/>
        <family val="1"/>
        <charset val="204"/>
      </rPr>
      <t xml:space="preserve">(Туризм билан бирга)
</t>
    </r>
    <r>
      <rPr>
        <b/>
        <sz val="36"/>
        <rFont val="Cambria"/>
        <family val="1"/>
        <charset val="204"/>
      </rPr>
      <t xml:space="preserve"> </t>
    </r>
    <r>
      <rPr>
        <b/>
        <sz val="36"/>
        <color rgb="FF0070C0"/>
        <rFont val="Cambria"/>
        <family val="1"/>
        <charset val="204"/>
      </rPr>
      <t>(М.Ачилов), (Б.Саидов)</t>
    </r>
  </si>
  <si>
    <t>Инвестиция йўналиши январь-август ойи ҳисоботида</t>
  </si>
  <si>
    <t>Инвестиция йўналиши Солиқ ҳисоботида</t>
  </si>
  <si>
    <t>Инвестиция йўналиши Фарқи</t>
  </si>
  <si>
    <t>Қишлоқ хўжалиги йўналиши январь-август ойи ҳисоботида</t>
  </si>
  <si>
    <t>Қишлоқ хўжалиги йўналиши Солиқ ҳисоботида</t>
  </si>
  <si>
    <t>Қишлоқ хўжалиги йўналиши Фарқи</t>
  </si>
  <si>
    <t>Хизмат кўрсатиш ва тадбиркорлик йўналиши январь-август ойи ҳисоботида</t>
  </si>
  <si>
    <t>Хизмат кўрсатиш ва тадбиркорлик йўналиши Солиқ ҳисоботида</t>
  </si>
  <si>
    <t>Хизмат кўрсатиш ва тадбиркорлик йўналиши Фарқи</t>
  </si>
  <si>
    <t>Қурилиш ва қомунал соҳа йўналиши январь-август ойи ҳисоботида</t>
  </si>
  <si>
    <t>Қурилиш ва қомунал соҳа йўналиши Солиқ ҳисоботида</t>
  </si>
  <si>
    <t>Қурилиш ва қомунал соҳа йўналиши Фарқи</t>
  </si>
  <si>
    <t>Шаҳар ва туманлар номи</t>
  </si>
  <si>
    <t>Жами 1 кунлик қилинган иш</t>
  </si>
  <si>
    <r>
      <t xml:space="preserve"> </t>
    </r>
    <r>
      <rPr>
        <b/>
        <i/>
        <sz val="10"/>
        <color rgb="FFFF0000"/>
        <rFont val="Calibri"/>
        <family val="2"/>
        <charset val="204"/>
        <scheme val="minor"/>
      </rPr>
      <t>фарқи</t>
    </r>
  </si>
  <si>
    <r>
      <t xml:space="preserve">  </t>
    </r>
    <r>
      <rPr>
        <b/>
        <i/>
        <sz val="10"/>
        <color rgb="FFFF0000"/>
        <rFont val="Calibri"/>
        <family val="2"/>
        <charset val="204"/>
        <scheme val="minor"/>
      </rPr>
      <t>фарқи</t>
    </r>
  </si>
  <si>
    <r>
      <t xml:space="preserve">Хизмат кўрсатиш ва тадбиркорлик 
(Туризм билан бирга)
</t>
    </r>
    <r>
      <rPr>
        <b/>
        <i/>
        <sz val="11"/>
        <color theme="8"/>
        <rFont val="Calibri"/>
        <family val="2"/>
        <charset val="204"/>
        <scheme val="minor"/>
      </rPr>
      <t xml:space="preserve"> (М.Ачилов), (Б.Саидов)</t>
    </r>
  </si>
  <si>
    <r>
      <t xml:space="preserve">Қурилиш ва қомунал соҳа
</t>
    </r>
    <r>
      <rPr>
        <b/>
        <i/>
        <sz val="11"/>
        <color theme="8"/>
        <rFont val="Calibri"/>
        <family val="2"/>
        <charset val="204"/>
        <scheme val="minor"/>
      </rPr>
      <t>(С.Бекчанов)</t>
    </r>
  </si>
  <si>
    <r>
      <t xml:space="preserve">Қишлоқ, сув ва ўрмон хўжалиги 
</t>
    </r>
    <r>
      <rPr>
        <b/>
        <i/>
        <sz val="11"/>
        <color theme="8"/>
        <rFont val="Calibri"/>
        <family val="2"/>
        <charset val="204"/>
        <scheme val="minor"/>
      </rPr>
      <t>(Ў.Машарипов)</t>
    </r>
  </si>
  <si>
    <r>
      <t xml:space="preserve">Инвестициялар, ташқи савдо ва маҳаллий саноатни ривожлантириш
</t>
    </r>
    <r>
      <rPr>
        <b/>
        <i/>
        <sz val="11"/>
        <color theme="8"/>
        <rFont val="Calibri"/>
        <family val="2"/>
        <charset val="204"/>
        <scheme val="minor"/>
      </rPr>
      <t xml:space="preserve">  (А.Давлетов)</t>
    </r>
  </si>
  <si>
    <r>
      <t xml:space="preserve">Хоразм вилоятида 2023 йил январь-август ойларида аҳолини доимий, вақтинчалик ва мавсумий ишларда банд қилишнинг кунлик
 </t>
    </r>
    <r>
      <rPr>
        <b/>
        <sz val="16"/>
        <color rgb="FFFF0000"/>
        <rFont val="Calibri"/>
        <family val="2"/>
        <charset val="204"/>
        <scheme val="minor"/>
      </rPr>
      <t>МАЪЛУМОТИ</t>
    </r>
  </si>
  <si>
    <t>Ҳудуд</t>
  </si>
  <si>
    <t>Туман (шаҳар)</t>
  </si>
  <si>
    <t>СТИР (ИНН)</t>
  </si>
  <si>
    <t>Ташкилот (корхона) номи</t>
  </si>
  <si>
    <t>Йил</t>
  </si>
  <si>
    <t>Ой</t>
  </si>
  <si>
    <t>Бўш иш ўринлари сони</t>
  </si>
  <si>
    <t>Вакансия юборилган сана</t>
  </si>
  <si>
    <t>Ҳолати</t>
  </si>
  <si>
    <t>Рад этиш сабаби</t>
  </si>
  <si>
    <t>DAVLATSAN EPID NAZ MARKAZI</t>
  </si>
  <si>
    <t>Сентябр</t>
  </si>
  <si>
    <t>01.09.2023</t>
  </si>
  <si>
    <t>Тасдиқланган</t>
  </si>
  <si>
    <t>Хозарасп тумани</t>
  </si>
  <si>
    <t>5-СОН УМУМИЙ УРТА ТАЪЛ.МАКТАБИ</t>
  </si>
  <si>
    <t>Тасдиқлаш жараёнида</t>
  </si>
  <si>
    <t>МАДАНИЯТ БУЛИМИ</t>
  </si>
  <si>
    <t>02.09.2023</t>
  </si>
  <si>
    <t>УРОЛОГИЯ МАРКАЗИ ХОРАЗМ.ФИЛИ</t>
  </si>
  <si>
    <t>Хива шахар</t>
  </si>
  <si>
    <t>"PREZIDENT TA'LIM MUASSASALARI AGENTLIGI TIZIMIDAGI XIVA SHAHAR 2-SON IXTISOSLASHTIRILGAN MAKTABI" DAVLAT MUASSASASI</t>
  </si>
  <si>
    <t>ХОРАЗМДАВКАРАНТИН ИНСПЕКЦИЯИ</t>
  </si>
  <si>
    <t>52-SONLI MAKTAB</t>
  </si>
  <si>
    <t>ХАЛК ТАЪЛИМ.КОШ.20-СОН БОГЧА</t>
  </si>
  <si>
    <t>12-СОН УМУМИЙ УРТА ТАЪЛИМ МАКТ</t>
  </si>
  <si>
    <t>URGANCH TUMANIDAGI 18-SONLI DAVLAT MAKTABGACHA TALIM TASHK</t>
  </si>
  <si>
    <t>38-СОН УРТА МАКТАБ</t>
  </si>
  <si>
    <t>19-СОН МАКТАБГАЧА ТАЪЛИМ МУАССАСАСИ</t>
  </si>
  <si>
    <t>36-СОН АЛ-ХОРАЗМИЙ У.У.Т.МАК.</t>
  </si>
  <si>
    <t>ХАЗОРАСП АКАДЕМИК ЛИЦЕЙИ</t>
  </si>
  <si>
    <t>03.09.2023</t>
  </si>
  <si>
    <t>2-СОН УМУМИЙ УРТА ТАЪЛИМ МАКТА</t>
  </si>
  <si>
    <t>15-СОН МАКТАБ</t>
  </si>
  <si>
    <t>МУДОФАА ИШЛАРИ БУЛИМИ</t>
  </si>
  <si>
    <t>3-СОН МАКТАБ</t>
  </si>
  <si>
    <t>БАРКАМОЛ АВЛОД БОЛАЛАР МАРКАЗИ</t>
  </si>
  <si>
    <t>9-СОН УМУМУРТА ТАЪЛИМ МАКТАБИ</t>
  </si>
  <si>
    <t>ШАХАР ЮКУМЛИ КАСАЛ.ШИФОХОНАСИ</t>
  </si>
  <si>
    <t>04.09.2023</t>
  </si>
  <si>
    <t>27-МАКТАБ</t>
  </si>
  <si>
    <t>12-СОН НАВРУЗ М.Т.М.</t>
  </si>
  <si>
    <t>ШОВОТ ДАВЛАТ УНИТАР КОРХОНА</t>
  </si>
  <si>
    <t>ШОШИЛ.ТИБ.ЁРДАМ ИЛ МАР ХОР ФИЛ</t>
  </si>
  <si>
    <t>16-СОН ГУЛДАСТА М.Т.М.</t>
  </si>
  <si>
    <t>13-СОН УМУМУРТА ТАЪЛИМ МАКТАБИ</t>
  </si>
  <si>
    <t>УРГАНЧТРАНСГАЗ ШУЪБА КОРХОНА</t>
  </si>
  <si>
    <t>Янгиариқ туман</t>
  </si>
  <si>
    <t>ДОУ YANGIBOZOR TUMAN 11-SON</t>
  </si>
  <si>
    <t>16-СОН УРТА ТАЪЛИМ МАКТАБИ</t>
  </si>
  <si>
    <t>12-СОН МАКТАБ</t>
  </si>
  <si>
    <t>САНЭПИД НАЗОРАТ МАРКАЗИ</t>
  </si>
  <si>
    <t>УРДУ КОШИДАГИ 2-АКАДЕМИК ЛИЦ</t>
  </si>
  <si>
    <t>ТИХ.УЗЛИДЕП ХОР ВИЛ КЕНГАШИ</t>
  </si>
  <si>
    <t>УЧРЕЖДЕНИЕ SANITARIYA-EPIDEMIOLOGIK OSOYISHTALIK VA JAMOAT SALOMATLIGI XIZMATINING XORAZM VILOYATI BOSHQARMASI XONQA TU</t>
  </si>
  <si>
    <t>6 СОН МТМ</t>
  </si>
  <si>
    <t>БАРКАМОЛ АВЛОД БОЛАЛАР МАРКАЗ</t>
  </si>
  <si>
    <t>28-СОН ОГАХИЙ НОМЛИ МАКТАБ</t>
  </si>
  <si>
    <t>32-СОН МАКТАБГАЧА ТАЪЛИМ МУАСС</t>
  </si>
  <si>
    <t>52-СОН УРТА ТАЪЛИМ МАКТАБИ</t>
  </si>
  <si>
    <t>18-УМУМИЙ УРТА ТАЪЛИМ МАКТАБИ</t>
  </si>
  <si>
    <t>ТУМАН ВЕТЕРИНАРИЯ БУЛИМИ</t>
  </si>
  <si>
    <t>26-СОН УМУМИЙ УРТА ТАЪЛИМ МАКТ</t>
  </si>
  <si>
    <t>ХОР.НАСОС СТАНЦ.ВА ЭНЕР.АЛОКА</t>
  </si>
  <si>
    <t>14 СОН БОЛАЛАР МУСИКА МАКТАБИ</t>
  </si>
  <si>
    <t>4-СОН МАКТАБГАЧА ТАЪЛИМ МУАС</t>
  </si>
  <si>
    <t>ЯНГИБОЗОР КУЗГУСИ ГАЗЕТАСИ</t>
  </si>
  <si>
    <t>Рад этилган</t>
  </si>
  <si>
    <t>хато</t>
  </si>
  <si>
    <t>39-СОН ЛОЛА МТМ</t>
  </si>
  <si>
    <t>11-СОНЛИ УМУМИЙ УРТА ТАЪЛИМ</t>
  </si>
  <si>
    <t>8-СОН МАКТАБ</t>
  </si>
  <si>
    <t>ЯНГИАРИК ТУМАН 6-СОН МАКТАБ</t>
  </si>
  <si>
    <t>ЯНГИАРИК ТУМАН 23-СОНЛИ МАКТАБ</t>
  </si>
  <si>
    <t>9-SON SHALOLA MTM</t>
  </si>
  <si>
    <t>44-УМУМИЙ УРТА ТАЪЛИМ МАКТАБИ</t>
  </si>
  <si>
    <t>XORAZM VIL FERMERLAR KENGASHI</t>
  </si>
  <si>
    <t>4-СОН МАКТАБ</t>
  </si>
  <si>
    <t>ДОУ 37-SONLI DAVLAT MAKTABGACHA TA`LIM TASHKILOTI</t>
  </si>
  <si>
    <t>5-СОН МАКТАБ</t>
  </si>
  <si>
    <t>39-СОН УМ УРТА ТАЪЛИМ МАКТАБИ</t>
  </si>
  <si>
    <t>СИЗОВ МАКТАБИ</t>
  </si>
  <si>
    <t>49-УМУМИЙ УРТА ТАЪЛИМ МАКТАБИ</t>
  </si>
  <si>
    <t>2-SON OILAVIY POLIKLINIKASI</t>
  </si>
  <si>
    <t>ЯНГИАРИК ТУМАНИ 2-СОН МАКТАБ</t>
  </si>
  <si>
    <t>FERMER XJ BUXGALTERIYA HISOBI</t>
  </si>
  <si>
    <t>46-СОН МАКТАБ</t>
  </si>
  <si>
    <t>ХТБ 39-СОН МАКТАБ БОГЧА</t>
  </si>
  <si>
    <t>БОГОТ ТУМАН МОЛИЯ БУЛИМИ</t>
  </si>
  <si>
    <t>33-СОН МАКТАБ</t>
  </si>
  <si>
    <t>26 СОН УМ-Й УРТА ТАЪЛИМ МАКТАБ</t>
  </si>
  <si>
    <t>GURLAN T.HOKIMLIGI HUZIRIDAGI OBODONLASHTIRISH BOSHQARMASI</t>
  </si>
  <si>
    <t>34-СОН УРТА МАКТАБ</t>
  </si>
  <si>
    <t>11-СОН МТМ</t>
  </si>
  <si>
    <t>ЯНГИАРИК ТУМАН 11-СОНЛИ МАКТАБ</t>
  </si>
  <si>
    <t>16-СОН УМУМИЙ УРТА ТАЪЛИМ МАК</t>
  </si>
  <si>
    <t>33-УМУМИЙ УРТА ТАЪЛИМ МАКТАБИ</t>
  </si>
  <si>
    <t>2-СОН ФЕРУЗА МАК.ТАЪЛИМ МУАССА</t>
  </si>
  <si>
    <t>27-СОН УМУМУРТА ТАЪЛИМ МАКТАБИ</t>
  </si>
  <si>
    <t>GUR.YO`L HO`J.TUM.PUD.TA.KOR</t>
  </si>
  <si>
    <t>"SHOVOT TUMANI YO`LLARDAN FOYDALANISH" UK</t>
  </si>
  <si>
    <t>XORAZM ISSIQLIK MANBAI AJ</t>
  </si>
  <si>
    <t>15-СОН МТМ</t>
  </si>
  <si>
    <t>26-SON MTM</t>
  </si>
  <si>
    <t>ДОШКОЛЬНОЕ ОБРАЗОВАТЕЛЬНОЕ УЧРЕЖДЕНИЕ BOG`OT TUMANI 11-SON</t>
  </si>
  <si>
    <t>10-СОН УМУМИЙ У-А ТА-М МАКТАБИ</t>
  </si>
  <si>
    <t>4-СОН Ж.МАНГУБЕРДИ НОМЛИ  УМУМИЙ УРТА ТАЪЛИМ МАКТАБИ.</t>
  </si>
  <si>
    <t>ДОШКОЛЬНОЕ ОБРАЗОВАТЕЛЬНОЕ УЧРЕЖДЕНИЕ BOG`OT TUMANI 23-SON</t>
  </si>
  <si>
    <t>19-СОН УМУМИЙ УРТ.ТАЪЛ.МАКТАБИ</t>
  </si>
  <si>
    <t>14-УМУМ.УРТА ТАЪЛИМ МАКТАБИ .</t>
  </si>
  <si>
    <t>ДОУ BOG`OT TUMANI 6-SON</t>
  </si>
  <si>
    <t>"SHOVOT TUMANI 34-SON DAVLAT MAKTABGACHA TA`LIM TASHKILOTI" MAKTABGACHA TA`LIM MUASSASASI</t>
  </si>
  <si>
    <t>YYKSTIBO`S MАКТАБИ</t>
  </si>
  <si>
    <t>ТЕРИ-ТАНОСИЛ КАСАЛ ДИСПАНСЕРИ</t>
  </si>
  <si>
    <t>"O`ZBEKISTON RESPUBLIKASI MILLIY GVARDIYASI XORAZM VILOYATI CHAVANDOZLAR MAKTABI" DAVLAT MUASSASASI</t>
  </si>
  <si>
    <t>7-СОН БОЛАЛАР САНЪАТ МАКТАБИ</t>
  </si>
  <si>
    <t>39-УМУМИЙ УРТА ТАЪЛИМ МАКТАБИ</t>
  </si>
  <si>
    <t>50-СОН БОШЛАНГИЧ ТАЪЛИМ МАКТАБ</t>
  </si>
  <si>
    <t>ОБОДОНЛАШТИРИШ БОШКАРМАСИ Д.К</t>
  </si>
  <si>
    <t>ОБОДОНЛАШТИРИШ БОШКАРМАСИ</t>
  </si>
  <si>
    <t>30-СОН УМУМИЙ УРТА ТАЪЛИМ МАКТ</t>
  </si>
  <si>
    <t>ГУРЛАН Х.ТАЪ.БУЛ.КАРАШЛИ 6-СОН</t>
  </si>
  <si>
    <t>4-УМУМИЙ УРТА ТАЪЛИМ МАКТАБИ</t>
  </si>
  <si>
    <t>ХОНКА ПЕДАГОГ.ВА СПОРТ КОЛЛЕЖИ</t>
  </si>
  <si>
    <t>ХОР ВИЛ МЕХНАТ БОШКАРМАСИ</t>
  </si>
  <si>
    <t>1-СОН УМУМ.УРТА ТАЪЛИМ МАКТАБ</t>
  </si>
  <si>
    <t>ДОУ TUMANI MAKTABGACHA TALIM BO`LIMIGA QARASHLI 6-SONLI</t>
  </si>
  <si>
    <t>27-СОН УМ УРТА ТАЪЛИМ МАКТАБИ</t>
  </si>
  <si>
    <t>УРГАНЧ ХАЛКАРО АЭРОПОРТИ ДУК</t>
  </si>
  <si>
    <t>ЯНГИАРИК ТУМАН ДСЭНМ</t>
  </si>
  <si>
    <t>25 СОН УМ-Й УРТА ТАЪЛИМ МАКТАБ</t>
  </si>
  <si>
    <t>БЎСМ</t>
  </si>
  <si>
    <t>ШОВОТКАЛЪА МАИШИЙ Х.К.Х. КОЛЛ.</t>
  </si>
  <si>
    <t>33-СОН УМ УРТА ТАЪЛИМ МАКТАБИ</t>
  </si>
  <si>
    <t>ОБЩЕСТВО С ОГРАНИЧЕННОЙ ОТВЕТСТВЕННОСТЬЮ</t>
  </si>
  <si>
    <t>УПРАДИК</t>
  </si>
  <si>
    <t>13-СОН ЮЛДУЗ МТМ</t>
  </si>
  <si>
    <t>Ўзбекистон Республикаси ВАазирлар Маҳкамаси ҳузуридаги Президент, ижод ва ихтисослаштирилган мактабларни ривожлантириш агентлиги тасарруфидаги Хива шағридаги Президент мактаби</t>
  </si>
  <si>
    <t>ХИЗМАТ КУРСАТИШ ВА АХБ. ТЕХ.К</t>
  </si>
  <si>
    <t>КИШ ХУЖ.ИЛМИЙ И Ч МАРК.ВИЛ.БУЛ</t>
  </si>
  <si>
    <t>ВАЗИРЛАР МАХКАМАСИ ХУЗУРИДАГИ СУВ МУАММОЛАРИ ИЛМИЙ-ТАДКИКОД</t>
  </si>
  <si>
    <t>24-СОН МАКТАБ</t>
  </si>
  <si>
    <t>16-СОН УМУМ ТАЪЛИМ МАКТАБИ</t>
  </si>
  <si>
    <t>22-СОН МАКТАБ</t>
  </si>
  <si>
    <t>ДОУ MTBGA QARASHLI 3-SON</t>
  </si>
  <si>
    <t>ДОУ 36-SONLI DAVLAT MAKTABGACHA TA`LIM TASHKILOTI</t>
  </si>
  <si>
    <t>6-СОН МАКТАБ</t>
  </si>
  <si>
    <t>7-СОН ЮЛДУЗЧА БОЛАЛАР БОГЧАИ</t>
  </si>
  <si>
    <t>ХОНКА ДОН МАХСУЛОТЛАРИ ОАЖ</t>
  </si>
  <si>
    <t>2-УМУМИЙ УРТА ТАЪЛИМ МАКТАБИ</t>
  </si>
  <si>
    <t>ХОРАЗМ ОБИ ХАЕТ МЧЖ</t>
  </si>
  <si>
    <t>29-СОН УРТА МАКТАБ</t>
  </si>
  <si>
    <t>ХИВА КАСБ-ХУНАР КОЛЛЕЖИ</t>
  </si>
  <si>
    <t>21-УМУМИЙ УРТА ТАЪЛИМ МАКТАБИ</t>
  </si>
  <si>
    <t>35-УМУМИЙ УРТА ТАЪЛИМ МАКТАБИ</t>
  </si>
  <si>
    <t>36-СОН МАКТАБ</t>
  </si>
  <si>
    <t>11-УМУМИЙ УРТА ТАЪЛИМ МАКТАБИ</t>
  </si>
  <si>
    <t>29-СОН УМУМИЙ ТАЪЛИМ МАКТАБИ</t>
  </si>
  <si>
    <t>XIVA SHAHAR XALQ TA`LIMI MUA</t>
  </si>
  <si>
    <t>УРГАНЧ МАЛАКА ОШИРИШ БИЛИМ ЮРТ</t>
  </si>
  <si>
    <t>1-СОН МАКТАБГАЧА ТАЪЛИМ МУАССА</t>
  </si>
  <si>
    <t>УЗТЕМИРЙУЛ АЖ УРГ МАНЗИЛ ШИФОХ</t>
  </si>
  <si>
    <t>17-СОН МАКТАБ</t>
  </si>
  <si>
    <t>9-СОН МАКТАБГАЧА ТАЪЛИМ</t>
  </si>
  <si>
    <t>22-УМУМИЙ УРТА ТАЪЛИМ МАКТАБИ</t>
  </si>
  <si>
    <t>30-УМУМ.УРТА ТАЪЛИМ МАКТАБИ .</t>
  </si>
  <si>
    <t>9-СОН МТМ</t>
  </si>
  <si>
    <t>САНОАТ КАСБ-ХУНАР КОЛЛЕЖИ</t>
  </si>
  <si>
    <t>МИКРОХИРУРГИЯ УРГАНЧ ФИЛИАЛИ</t>
  </si>
  <si>
    <t>YANGIBOZOR TUMANI 30-SON MAKTABGACHA TA`LIM TASHKILOTI</t>
  </si>
  <si>
    <t>URG.T.YO`LLARDAN FOYDALANISHUK</t>
  </si>
  <si>
    <t>БАРКАМОЛ АВЛОД МАРКАЗИ</t>
  </si>
  <si>
    <t>8-СОНЛИ Ф.ЭШЖОНОВ НОМЛИ МАКТА</t>
  </si>
  <si>
    <t>УРГАНЧ ШАХ.ДАВЛАТ СОЛИК ИНСПЕК</t>
  </si>
  <si>
    <t>16-СОН МАКТАБГАЧА ТА.МУАССАСИ</t>
  </si>
  <si>
    <t>18-СОН МАКТАБ</t>
  </si>
  <si>
    <t>ГУРЛАН ТУМАН 20-УМУМИЙ УРТА  ТАЪЛИМ МАКТАБИ.</t>
  </si>
  <si>
    <t>ДОУ BOG`OT TUMANI 25-SON</t>
  </si>
  <si>
    <t>"AGROBANK" ATB</t>
  </si>
  <si>
    <t>XONQA TUMAN MAKTABGACHA TA`LI</t>
  </si>
  <si>
    <t>29-SON BULBULCHA M.T.M.</t>
  </si>
  <si>
    <t>ВИЛ.СТАТИСТИКА БОШКАРМА</t>
  </si>
  <si>
    <t>45-УМУМИЙ УРТА ТАЪЛИМ МАКТАБИ</t>
  </si>
  <si>
    <t>11-СОН УМИД МАК-ГАЧА ТАЪ.МУАС.</t>
  </si>
  <si>
    <t>9-СОН МАКТАБГАЧА ТА.МУАССАСАСИ</t>
  </si>
  <si>
    <t>14-СОН МАКТАБГАЧА ТА.МУАССАСАС</t>
  </si>
  <si>
    <t>9-УМУМИЙ УРТА ТАЪЛИМ МАКТАБИ</t>
  </si>
  <si>
    <t>17-СОН МАКТАБГАЧА ТА.МУАССАСАС</t>
  </si>
  <si>
    <t>32-СОН УМУМИЙ УРТА ТАЪЛИМ  МАКТАБИ .</t>
  </si>
  <si>
    <t>40-СОНЛИ УМУМИЙ ЎРТА ТАЪЛИМ МАКТАБИ</t>
  </si>
  <si>
    <t>ЯНГИ.Т.Х.Т.БУЛИМИГА КАРАШЛИ  18-СОН МАКТАБГАЧА ТА.МУАССАСАС</t>
  </si>
  <si>
    <t>32-УМУМИЙ УРТА ТАЪЛИМ МАКТАБИ</t>
  </si>
  <si>
    <t>30-СОН МАКТАБ</t>
  </si>
  <si>
    <t>33 СОН УМУМИЙ УРТА ТАЪЛИМ МАКТ</t>
  </si>
  <si>
    <t>20-SON MAKTABGACHA TA`LIM BO`L</t>
  </si>
  <si>
    <t>УП TUPROQQAL'A TUMAN YO'LLARDAN FOYDALANISH</t>
  </si>
  <si>
    <t>12-SON MAKTABGACHA TA`LIM BO`L</t>
  </si>
  <si>
    <t>6-СОН УМУМИЙ УРТА ТАЪЛИМ МАКТАБИ</t>
  </si>
  <si>
    <t>МАРКАЗИЙ ШИФОХОНА.</t>
  </si>
  <si>
    <t>ЯНГИАРИК ТУМАН 18-СОНЛИ МАКТАБ</t>
  </si>
  <si>
    <t>ЯНГИАРИК ТУМАН ХАЛК ТАЪЛИМИ  БУЛИМИГА КАРАШЛИ 5-СОН МАК.ТА.</t>
  </si>
  <si>
    <t>8-СОН ГУНЧА МТМ</t>
  </si>
  <si>
    <t>БОГОТ ТУМАН МЕХНАТ БИРЖАСИ</t>
  </si>
  <si>
    <t>16-УМУМИЙ УРТА ТАЪЛИМ МАКТАБИ</t>
  </si>
  <si>
    <t>21-СОН П.МАХМУД НОМЛИ УМУМИЙ УРТА ТАЪЛИМ МАКТАБИ.</t>
  </si>
  <si>
    <t>96-СОН МАХСУС МАКТАБ ИНТЕРНАТИ</t>
  </si>
  <si>
    <t>54-СОН УМ. УРТА ТАЪЛИМ МАКТАБИ</t>
  </si>
  <si>
    <t>8-СОН БОЛАЛАР МУСИКА МАКТАБИ</t>
  </si>
  <si>
    <t>25-СОН МАКТАБГАЧА ТАЪЛИМ МУАСС</t>
  </si>
  <si>
    <t>37-СОН ОРЗУ МТМ</t>
  </si>
  <si>
    <t>SOS УЗБ БОЛА МАХ УЮШ ВИЛ БУЛ</t>
  </si>
  <si>
    <t>МАДАНИЯТ ВА СПОРТ ИШ. БУЛИМИ</t>
  </si>
  <si>
    <t>17-СОН ИДУ МАКТАБИ</t>
  </si>
  <si>
    <t>16-СОН МТМ</t>
  </si>
  <si>
    <t>28-СОН МАКТАБ</t>
  </si>
  <si>
    <t>27-СОН МАКТАБГАЧА ТАЪЛИМ МУАСС</t>
  </si>
  <si>
    <t>27-УМУМИЙ УРТА ТАЪЛИМ МАКТАБИ</t>
  </si>
  <si>
    <t>43-СОН МАКТАБ</t>
  </si>
  <si>
    <t>37-СОН ОРОМ М.Т.М.</t>
  </si>
  <si>
    <t>ВИЛ.СУД-ТИББИЙ ЭКСПЕР.БЮРОСИ</t>
  </si>
  <si>
    <t>ЯНГИАРИК ТУМАН 17-СОНЛИ МАКТАБ</t>
  </si>
  <si>
    <t>4-СОН ОРОМ МТМ</t>
  </si>
  <si>
    <t>24-СОН ИКБОЛ МТМ</t>
  </si>
  <si>
    <t>20-СОН УМУМИЙ ЎРТА ТАЪЛИМ МАКТАБИ</t>
  </si>
  <si>
    <t>23-SON DAV.MAK.TA`LIM MUASS</t>
  </si>
  <si>
    <t>МАДАНИЯТ ИШЛАРИ БУЛИМИ</t>
  </si>
  <si>
    <t>O`ZBEKISTON RESPUBLIKASI YOSHLAR ISHLARI AGENTLIGI BOG`OT TUMAN BO`LIMI</t>
  </si>
  <si>
    <t>29-СОН НИЛУФАР МТМ</t>
  </si>
  <si>
    <t>18-СОН МАКТАБИ</t>
  </si>
  <si>
    <t>ЯНГИАРИК ТУМАН 16-СОНЛИ МАКТАБ</t>
  </si>
  <si>
    <t>ХОНКА Т.ОБОДОНЛАШТИРИШ БОШК.</t>
  </si>
  <si>
    <t>УЧРЕЖДЕНИЕ XIVA SHAHAR HOKIMLIGI</t>
  </si>
  <si>
    <t>13-SON ORZU MTM</t>
  </si>
  <si>
    <t>8-СОН УМУМИЙ УРТА ТАЪЛИМ МАКТА</t>
  </si>
  <si>
    <t>YANGIARIQ TUMAN 36-SONLI UMUMIY O`RTA TA`LIM MAKTABI</t>
  </si>
  <si>
    <t>ЯНГИАРИК ТУМАН 27-СОНЛИ МАКТАБ</t>
  </si>
  <si>
    <t>HAZORASP TUMAN 30-SON MAKTABGACHA TA`LIM</t>
  </si>
  <si>
    <t>URGANCH TUMAN 50-SONLI UMUMIY O`RTA TA`LIM MAKTABI</t>
  </si>
  <si>
    <t>36 СОН УМУМИЙ УРТА ТАЪЛИМ МАКТАБ</t>
  </si>
  <si>
    <t>13-УМУМИЙ УРТА ТАЪЛИМ МАКТАБИ</t>
  </si>
  <si>
    <t>ЯНГИАРИК ТУМАН 28-СОНЛИ МАКТАБ</t>
  </si>
  <si>
    <t>YANGIBOZOR TUMAN 32-SON UMUMIY O`RTA TA`LIM MAKTABI</t>
  </si>
  <si>
    <t>7-СОН МТМ</t>
  </si>
  <si>
    <t>ШОВОТ КХХК КАСБ ХУНАР КОЛЛЕЖИ</t>
  </si>
  <si>
    <t>8-СОН ИРОДА МАК.ТАЪЛИМ МУАССА</t>
  </si>
  <si>
    <t>14-СОН ЮЛДУЗЧА МАКТАБГАЧА ТАЪЛИМ МУАССАСАСИ</t>
  </si>
  <si>
    <t>23-СОН ФУРКАТ НОМЛИ УМУМИЙ  УРТА ТАЪЛИМ МАКТАБИ.</t>
  </si>
  <si>
    <t>22-СОН УМУМ.УРТА ТАЪЛИМ МАКТАБ</t>
  </si>
  <si>
    <t>47-СОН УМУМИЙ УРТА ТАЪЛИМ МАКТ</t>
  </si>
  <si>
    <t>51-СОН УМУМ.УРТА ТАЪЛИМ МАКТАБ</t>
  </si>
  <si>
    <t>ЯНГИАРИК ТУМАН 33-СОНЛИ МАКТАБ</t>
  </si>
  <si>
    <t>14-СОН УМУМИЙ УРТА ТАЪЛИМ</t>
  </si>
  <si>
    <t>17-СОНЛИ МАКТАБ</t>
  </si>
  <si>
    <t>9-СОН РАЙХОН МАК.ТАЪЛИМ МУАССА</t>
  </si>
  <si>
    <t>37-УМУМИЙ УРТА ТАЪЛИМ МАКТАБИ</t>
  </si>
  <si>
    <t>21-СОН ТАРИХ ФАН.ИХТ.МАХ.МАКТА</t>
  </si>
  <si>
    <t>51-СОН УМУМИЙ УРТА ТАЪЛИМ МАКТ</t>
  </si>
  <si>
    <t>26-СОН МАХСУС МАКТАБ ТАЪЛИМ МУ</t>
  </si>
  <si>
    <t>ЯНГИАРИК ТУМАН 8-СОНЛИ МАКТАБ</t>
  </si>
  <si>
    <t>УЧРЕЖДЕНИЕ BOG`OT TUMANI 41-SON UMUMIY O`RTA TA`LIM MAKTABI</t>
  </si>
  <si>
    <t>4-СОН УМУМИЙ У-А ТАЪ-М МАКТАБИ</t>
  </si>
  <si>
    <t>ЯНГИАРИК ТУМАН 13-СОНЛИ МАКТАБ</t>
  </si>
  <si>
    <t>42-СОН УМУМ УРТА ТАЪЛ МАКТАБ</t>
  </si>
  <si>
    <t>ВИЛОЯТ ЕР РЕСУР.КАДАСТР.БОШКАР</t>
  </si>
  <si>
    <t>XORAZM VILOYATI URGANCH SHAH</t>
  </si>
  <si>
    <t>10-УМУМИЙ УРТА ТАЪЛИМ МАКТАБИ</t>
  </si>
  <si>
    <t>41-СОН МАКТАБ</t>
  </si>
  <si>
    <t>35-СОН МАКТАБ</t>
  </si>
  <si>
    <t>05.09.2023</t>
  </si>
  <si>
    <t>16-СОН МАКТАБ</t>
  </si>
  <si>
    <t>18-SON BOL.MUSIQA VA SAN`AT MA</t>
  </si>
  <si>
    <t>РЕС.ИНКАССАТЦИЯ ХИЗ.ДУК.ВИЛ.БО</t>
  </si>
  <si>
    <t>26-СОН УМУМ.УРТА ТАЪЛИМ МАКТАБ</t>
  </si>
  <si>
    <t>БАРКАМОЛ АВЛОД БОЛАЛ.МАРКАЗИ</t>
  </si>
  <si>
    <t>ВИЛОЯТ ТЕЛЕРАДИОКОМПАНИЯСИ</t>
  </si>
  <si>
    <t>22-СОН УРТА МАКТАБ</t>
  </si>
  <si>
    <t>28-СОН БАХТ МАКТАБГАЧА Т.М</t>
  </si>
  <si>
    <t>СЭС</t>
  </si>
  <si>
    <t>КИШЛОК ВА СУВ ХУЖАЛИГИ БУЛИМИ.</t>
  </si>
  <si>
    <t>25-СОН УРТА УМУМТАЪЛИМ МАКТАБИ</t>
  </si>
  <si>
    <t>27-СОН МАКТАБИ</t>
  </si>
  <si>
    <t>ДОУ YANGIBOZOR TUMAN 3-SON</t>
  </si>
  <si>
    <t>ПЕДАГОГ ВА ХИЗМАТ КУРСАТИШ КХК</t>
  </si>
  <si>
    <t>12-СОН ДУСТЛИК М.Т.М</t>
  </si>
  <si>
    <t>8-УМУМИЙ УРТА ТАЪЛИМ МАКТАБИ</t>
  </si>
  <si>
    <t>МАИШИЙ ХИЗМАТ КАСБ-ХУНАР КОЛЛ</t>
  </si>
  <si>
    <t>УРГАНЧ ТИББИЕТ КОЛЛЕЖИ</t>
  </si>
  <si>
    <t>ХОКИМ.МАДАН.ИШЛАРИ.АКАД.ВА ХАЛ</t>
  </si>
  <si>
    <t>ХОНКА ТУМАН ТИББИЁТ БИРЛАШМАСИ</t>
  </si>
  <si>
    <t>"QO`SHKO`PIR KASB-HUNARGA O`QITISH MARKAZI" DAVLAT MUASSASASI</t>
  </si>
  <si>
    <t>ХАЛК ТАЪЛИМ.КАР.2-СОН УРТА МАК</t>
  </si>
  <si>
    <t>33-СОН УМУМИЙ УРТА ТАЪЛИМ  МАКТАБИ.</t>
  </si>
  <si>
    <t>ХАЛК ТАЪ.МУАС.МЕТ.ТАЪМ.ТАШ.ЭТ</t>
  </si>
  <si>
    <t>26-СОН УМ УРТА ТАЪЛИМ МАКТАБИ</t>
  </si>
  <si>
    <t>УРГАНЧ ШАХАР 1-СОН БОЛАЛАР МУСИКА ВА САНЪАТИ МАКТАБИ</t>
  </si>
  <si>
    <t>ГОС.ВЕТ.УПРАВЛЕНИЕ ХОР.ОБЛАСТИ</t>
  </si>
  <si>
    <t>8 СОН УМ-Й УРТА ТАЪЛИМ МАКТАБИ</t>
  </si>
  <si>
    <t>10-СОН МАКТАБГАЧА ТАЪЛИМ МУАСС</t>
  </si>
  <si>
    <t>42-СОН УМУМИЙ УРТА ТАЪЛИМ МАКТ</t>
  </si>
  <si>
    <t>ЯНГИАРИК ТУМАН 35-СОНЛИ МАКТАБ</t>
  </si>
  <si>
    <t>ЯНГИБОЗОР ТУМАН КСХБ</t>
  </si>
  <si>
    <t>К.ХОРАЗМИЙ НОМ.БОЛ.МУСИКА МАК.</t>
  </si>
  <si>
    <t>50-УМУМИЙ УРТА ТАЪЛИМ МАКТАБИ</t>
  </si>
  <si>
    <t>18-SON IQBOL MTM</t>
  </si>
  <si>
    <t>14-СОН МАКТАБ</t>
  </si>
  <si>
    <t>QARAMAZI-QILICHBOY ИР.Т.БОШ.</t>
  </si>
  <si>
    <t>О.МАТКАРИМОВ НОМ.5-СОН УР.МАК.</t>
  </si>
  <si>
    <t>ТИББИЁТ БИРЛАШМАСИ</t>
  </si>
  <si>
    <t>УРГ.ШАХ.ХОКИМ.МАДАНИЯТ ИШ.БУЛИ</t>
  </si>
  <si>
    <t>ВИЛ.МАХС.КАСБ-ХУНАР ТАЪЛ.БОШКА</t>
  </si>
  <si>
    <t>1-СОН МАКТАБ ИНТЕРНАТ</t>
  </si>
  <si>
    <t>35-СОН УМ УРТА ТАЪЛИМ МАКТАБИ</t>
  </si>
  <si>
    <t>24-СОН УМУМИЙ УРТА ТАЪЛИМ МАКТ</t>
  </si>
  <si>
    <t>БОЛАЛАРВА ВА ЎСМИРЛАР СПОРТ МА</t>
  </si>
  <si>
    <t>ПХКТ МАЛАКА ОШИРИШ ИНСТИТУТИ</t>
  </si>
  <si>
    <t>BOLALAR VA O`SMIRLAR SPORT MAK</t>
  </si>
  <si>
    <t>"BULTEX PRO" MAS`ULIYATI CHEKLANGAN JAMIYAT</t>
  </si>
  <si>
    <t>ПИТНАК ШАХАР ДСЭНМ</t>
  </si>
  <si>
    <t>2-СОН МАКТАБ</t>
  </si>
  <si>
    <t>6-УМУМИЙ УРТА ТАЪЛИМ МАКТАБИ</t>
  </si>
  <si>
    <t>39-УМУМИЙ УРТА ТАЪЛИМ МАКТАБ</t>
  </si>
  <si>
    <t>22-СОН МТМ</t>
  </si>
  <si>
    <t>ТОШ.ТИБ.АКАДЕМИЯСИ УРГАНЧ ФИЛИ</t>
  </si>
  <si>
    <t>ДОУ QO`SHKO`PIR TUMAN 14-SON</t>
  </si>
  <si>
    <t>ДОУTUMAN MAKTABGACHA TA`LIM BO`LIMIGA QARASHLI 21-SONLI</t>
  </si>
  <si>
    <t>МОЛИЯ БУЛИМИ</t>
  </si>
  <si>
    <t>IMOM FAXRIDDIN AR-ROZIY IMBY</t>
  </si>
  <si>
    <t>18-СОН РАЙХОН МТМ</t>
  </si>
  <si>
    <t>ДОУ SHOVOT TUMANI 38-SON DAVLAT MAKTABGACHA TA`LIM TASHKILO</t>
  </si>
  <si>
    <t>17-сон УЎТ мактаби</t>
  </si>
  <si>
    <t>КУШКУПИР ТУМАН 32 - СОН ДМТМ</t>
  </si>
  <si>
    <t>5-СОН УМ-Й УРТА ТАЪЛИМ МАКТАБИ</t>
  </si>
  <si>
    <t>14-СОН УМУМ.УРТА ТАЪЛИМ МАКТАБ</t>
  </si>
  <si>
    <t>ТУМАН МОЛИЯ БУЛИМИ</t>
  </si>
  <si>
    <t>2-СОН УМУМТАЪЛИМ МАКТАБИ</t>
  </si>
  <si>
    <t>17-СОН УМУМИЙ УРТА ТАЪЛИМ МАКТ</t>
  </si>
  <si>
    <t>УЗБЕКТУРИЗМ ХОР.МИНТАК.БУЛИН</t>
  </si>
  <si>
    <t>ДОУ XIVA TUMAN 14-SON MTM</t>
  </si>
  <si>
    <t>ВИЛ БОЛАЛАР КУП ТАР ТИБ МАРКАЗ</t>
  </si>
  <si>
    <t>45-СОН УРТА ТАЪЛИМ МАКТАБИ</t>
  </si>
  <si>
    <t>45-СОН УМУМИЙ УРТА ТАЪЛИМ МАКТ</t>
  </si>
  <si>
    <t>38-СОН ПАХТАОЙ МАК-ГАЧА ТАЪ.МУ</t>
  </si>
  <si>
    <t>6-СОН УРТА МАКТАБ</t>
  </si>
  <si>
    <t>6-СОН КАМАЛАК М-ГАЧА Т.МУАС.</t>
  </si>
  <si>
    <t>ВИЛОЯТ БАРКАМОЛ АВЛОД МАРКАЗ</t>
  </si>
  <si>
    <t>САЯТ КХ КАСБ ХУНАР КОЛЛЕЖИ</t>
  </si>
  <si>
    <t>URG TEX МЧЖ</t>
  </si>
  <si>
    <t>24-УМУМИЙ УРТА ТАЪЛИМ МАКТАБИ</t>
  </si>
  <si>
    <t>ДОО YANGIBOZOR TUMAN 27-SON DAVLAT</t>
  </si>
  <si>
    <t>18-СОН УМУМИЙ УРТА ТАЪЛ МАК</t>
  </si>
  <si>
    <t>УЧРЕЖДЕНИЕ XORAZM VILOYATI YANGIBOZOR TUMANI 16-SON UMUMIY O`RTA TA`LIM MAKTABI</t>
  </si>
  <si>
    <t>40 СОН УМ-Й УРТА ТАЪЛИМ МАКТАБ</t>
  </si>
  <si>
    <t>HAZORASP TUMANI MTB QARASHLI</t>
  </si>
  <si>
    <t>23-SON POLAPON M.T.M.</t>
  </si>
  <si>
    <t>26-СОН САОДАТ М-ГАЧА ТАЪ.МУАСС</t>
  </si>
  <si>
    <t>6-СОН УМ. УРТА ТАЪЛИМ МАКТАБИ</t>
  </si>
  <si>
    <t>XIVA TUMANI 41-SONLI UMUMIY O`RTA TA`LIM MAKTABI</t>
  </si>
  <si>
    <t>19-СОН НИХОЛ МАК-ГАЧА ТАЪ.М.</t>
  </si>
  <si>
    <t>42-СОН МАКТАБ</t>
  </si>
  <si>
    <t>ЯНГИАРИК ТУМАН 30-СОНЛИ МАКТАБ</t>
  </si>
  <si>
    <t>20 СОН УМ-Й УРТА ТАЪЛИМ МАКТАБ</t>
  </si>
  <si>
    <t>12-УМУМИЙ УРТА ТАЪЛИМ МАКТАБ</t>
  </si>
  <si>
    <t>19-УМУМИЙ УРТА ТАЪЛИМ МАКТАБИ</t>
  </si>
  <si>
    <t>ВИЛОЯТ НАРКОЛОГИЯ ДИСПАНСЕРИ</t>
  </si>
  <si>
    <t>11-СОН РАЙХОН БОГЧА</t>
  </si>
  <si>
    <t>29-СОН МАКТАБ</t>
  </si>
  <si>
    <t>ДОУ MTBGA QARASHLI 38-S</t>
  </si>
  <si>
    <t>БАРКАМОЛ АВЛОД БОЛАЛАР М-И</t>
  </si>
  <si>
    <t>XONQA TUMAN AXBOROT-KUTUBXONA MARKAZI</t>
  </si>
  <si>
    <t>БОГОТ ТУМАН ВЕТЕРИНАРИЯ БУЛИМИ</t>
  </si>
  <si>
    <t>10-СОН УМ. УРТА ТАЪЛИМ МАКТАБИ</t>
  </si>
  <si>
    <t>31-СОНЛИ МАКТАБ</t>
  </si>
  <si>
    <t>25-СОН ШОДЛИК МТМ</t>
  </si>
  <si>
    <t>"O'ZBEKISTON RESPUBLIKASI SOG'LIQNI SAQLASH VAZIRLIGINING RESPUBLIKA TEZ TIBBIY YORDAM MARKAZI XORAZM VILOYATI FILIALI" DAVLAT MUASSASASI</t>
  </si>
  <si>
    <t>1-СОН УРТА МАКТАБИ</t>
  </si>
  <si>
    <t>XORAZM VILOYATI TUPROQQALA TUMANI XALQ TALIMI BO'LIMI</t>
  </si>
  <si>
    <t>5-СОН ИБН СИНОНОМЛИ УМУМИЙ УРТА ТАЪЛИМ МАКТАБИ.</t>
  </si>
  <si>
    <t>42-СОН УРТА МАКТАБ</t>
  </si>
  <si>
    <t>22-СОНА.ИБРАГИМОВ У.Т.МАКТАБ</t>
  </si>
  <si>
    <t>19-СОН УМ. УРТА ТАЪЛИМ МАКТАБИ</t>
  </si>
  <si>
    <t>ЯНГИАРИК ТУМАН 14-СОНЛИ МАКТАБ</t>
  </si>
  <si>
    <t>22-СОН ГУНЧА МТМ</t>
  </si>
  <si>
    <t>AMUDARYOCHAPQIRG`OQ IRRIGATS</t>
  </si>
  <si>
    <t>20-СОН ДИЛДОРА МТМ</t>
  </si>
  <si>
    <t>O‘ZBEKISTON RESPUBLIKASI YOSHLAR ISHLARI AGENTLIGI GURLAN TUMAN BO‘LIMI</t>
  </si>
  <si>
    <t>O`ZBEKISTON RESPUBLIKASI YOSHLAR ISHLARI AGENTLIGI XONQA TUMAN BO`LIMI</t>
  </si>
  <si>
    <t>8-СОН ЗЕБО МТМ</t>
  </si>
  <si>
    <t>38-СОНЛИ ЖАХОН ТИЛ.ГИМНАЗИЯСИ</t>
  </si>
  <si>
    <t>ХОРАЗМ ЭКСПЕРИМЕНТАЛ ХУЖАЛИГИ</t>
  </si>
  <si>
    <t>21-МАКТАБ</t>
  </si>
  <si>
    <t>1-СОН АЛЁНУШКА МТМ</t>
  </si>
  <si>
    <t>5-СОН МТМ</t>
  </si>
  <si>
    <t>13-СОН БОЛАЛАР МУСИКА МАКТАБИ</t>
  </si>
  <si>
    <t>УЗБ.АДОЛАТ.СОЦ.ДЕМОК.ПАРТИЯСИ</t>
  </si>
  <si>
    <t>20-СОН МАКТАБ</t>
  </si>
  <si>
    <t>САНАТОРИЯ ТИП.ВИЛ.МАК.ИНТЕРНАТ</t>
  </si>
  <si>
    <t>GURLAN Q/X KASB HUNAR KOLLEJI</t>
  </si>
  <si>
    <t>ЯНГИБОЗОР ПЕД.ВА СПОРТР КОЛЛЕЖ</t>
  </si>
  <si>
    <t>18 СОН УМ-Й УРТА ТАЪЛИМ МАКТАБ</t>
  </si>
  <si>
    <t>7-СОН МАКТАБ</t>
  </si>
  <si>
    <t>КУРИЛ.ВА ХИЗКУРС.КАСБХУН.КОЛЕЖ</t>
  </si>
  <si>
    <t>15-СОН УМУМИЙ УРТА ТАЪЛИМ МАКТ</t>
  </si>
  <si>
    <t>УЧРЕЖДЕНИЕ XORAZM VILOYATI YANGIBOZOR TUMANI 23-SON UMUMIY O`RTA TA`LIM MAKTABI</t>
  </si>
  <si>
    <t>10-СОН БОЛАЛАР МУСИКА МАКТАБИ</t>
  </si>
  <si>
    <t>ХОР.ВИЛ.СИЛГА КАРШИ КУР.ДИСПАН</t>
  </si>
  <si>
    <t>ТУМАН ТИББИЕТ БИРЛАШМАСИ</t>
  </si>
  <si>
    <t>21-СОН ПАХТАОЙ МТМ</t>
  </si>
  <si>
    <t>9-СОН ОГАХИЙ НОМЛИ МАКТАБ</t>
  </si>
  <si>
    <t>ООО TEXTILE FINANCE KHOREZM</t>
  </si>
  <si>
    <t>17-СОН А.КАХХОРНОМЛИ УМУМИЙ УРТА ТАЪЛИМ МАКТАБИ.</t>
  </si>
  <si>
    <t>6-СОН БОЛАЛАР МУСИКА МАКТАБИ</t>
  </si>
  <si>
    <t>ГУП XORAZM VILOYATI TOZA HUDU</t>
  </si>
  <si>
    <t>10-СОН ГУЛГУНЧА МТМ</t>
  </si>
  <si>
    <t>1-СОНЛИ УМУМИЙ УРТА ТАЪЛИМ</t>
  </si>
  <si>
    <t>24-СОН ИХТИСОСЛАШГАН У.У.МАК</t>
  </si>
  <si>
    <t>ДОУ TUPROQQAL'A TUMAN MAKTABGACHA TA'LIM BO'LIMIGA QARASHLI</t>
  </si>
  <si>
    <t>13-СОН МАКТАБ</t>
  </si>
  <si>
    <t>ГУРЛАН ТУМАН 1-УМУМИЙ УРТА  ТАЪЛИМ МАКТАБИ.</t>
  </si>
  <si>
    <t>48 СОН УМ-Й УРТА ТАЪЛИМ МАКТАБ</t>
  </si>
  <si>
    <t>23-СОН УРТА МАКТАБ</t>
  </si>
  <si>
    <t>51-УМУМИЙ УРТА ТАЪЛИМ МАКТАБИ</t>
  </si>
  <si>
    <t>44-СОН МАКТАБ</t>
  </si>
  <si>
    <t>9-СОН МАКТАБГАЧА ТАЪЛИМ ТАШКИЛОТИ</t>
  </si>
  <si>
    <t>"SHOVOT TUMANI 42-SON DAVLAT MAKTABGACHA TA'LIM TASHKILOTI" DAVLAT MUASSASASI</t>
  </si>
  <si>
    <t>4-SON DILOROM MTM</t>
  </si>
  <si>
    <t>27-СОН МТТ</t>
  </si>
  <si>
    <t>ЯНГИАРИК ТУМ.МАРКАЗИЙ ШИФОХОН.</t>
  </si>
  <si>
    <t>SHOVOT TUMANI 41-SON DAVLAT MAKTABGACHA TA`LIM TASHKILOTI MTM</t>
  </si>
  <si>
    <t>ХАЛК ТАЪЛИМИ М.Ф.М.Т. ВА ТАШ.Э</t>
  </si>
  <si>
    <t>21-СОН МТМ</t>
  </si>
  <si>
    <t>O`ZBEKISTON RESPUBLIKASI YOSHLAR ISHLARI AGENTLIGI URGANCH SHAHAR BO`LIMI</t>
  </si>
  <si>
    <t>MAKTABGACHA TA`LIM TASHKILOTI</t>
  </si>
  <si>
    <t>18-СОН УМУМИЙ УРТА ТАЪЛИМ МАКТАБИ</t>
  </si>
  <si>
    <t>31-СОН С.ХУДАЙКУЛИЕВ МАКТАБИ</t>
  </si>
  <si>
    <t>ХОР.ВИЛ.КИШ.ВА СУВ ХУЖ.БОШКАР.</t>
  </si>
  <si>
    <t>10-СОН УМУМИЙ УРТА ТАЪЛИМ МАКТ</t>
  </si>
  <si>
    <t>4-СОН УМУМИЙ УРТА ТАЪЛИМ МАКТА</t>
  </si>
  <si>
    <t>7-СОН УМУМИЙ УРТА ТАЪЛИМ МАКТА</t>
  </si>
  <si>
    <t>3-СОН БОЛАЛАР МУСИКА МАКТАБИ</t>
  </si>
  <si>
    <t>11-СОН УМУМИЙ УРТА ТАЪЛИМ МАКТ</t>
  </si>
  <si>
    <t>12-СОН НИЛУФАР МАК.ТАЪЛИМ МУАС</t>
  </si>
  <si>
    <t>28-СОН УРТА ТАЪЛИМ МАКТАБ</t>
  </si>
  <si>
    <t>27-СОН УМУМИЙ УРТА ТАЪЛИМ МАКТ</t>
  </si>
  <si>
    <t>39-СОН УРТА МАКТАБ</t>
  </si>
  <si>
    <t>3-СОН УМУМИЙ УРТА ТАЪЛИМ МАКТА</t>
  </si>
  <si>
    <t>URGANCH TUMANI XALQ TA`LIMI BO`LIMI TASARRUFIDAGI 48-SONLI</t>
  </si>
  <si>
    <t>25-SONLI SHIRINTOY МТМ</t>
  </si>
  <si>
    <t>5-СОН УМУМИЙ УРТА ТАЪЛИМ МАКТА</t>
  </si>
  <si>
    <t>XIVA SHAHAR TIBBIYOT BIRLASH</t>
  </si>
  <si>
    <t>11-СОН ШОДЛИК МАК.ТАЪЛИМ МУАСС</t>
  </si>
  <si>
    <t>22-СОН ГУНЧА МАК.ТАЪЛИМ МУАССА</t>
  </si>
  <si>
    <t>25-СОН УМУМ ТАЪЛИМ МАКТАБИ</t>
  </si>
  <si>
    <t>KEKSALAR VA NOGIRONLIGI BO`LGAN SHAXSLAR URUSH VA MEHNAT</t>
  </si>
  <si>
    <t>97-СОН ИХТИСОС МАХ-С ДАВЛАТ ИН</t>
  </si>
  <si>
    <t>41-СОН УМУМИЙ УРТА ТАЪЛИМ МАКТ</t>
  </si>
  <si>
    <t>44-СОН УМУМИЙ УРТА ТАЪЛИМ МАКТАБИ</t>
  </si>
  <si>
    <t>26-СОН УМУМУРТА ТАЪЛИМ МАКТАБИ</t>
  </si>
  <si>
    <t>43-УМУМТАЪЛИМ МАКТАБИ</t>
  </si>
  <si>
    <t>28-СОН УМУМ.УРТА ТАЪЛИМ МАКТ</t>
  </si>
  <si>
    <t>28-СОН МАКТАБГАЧА ТАЪЛИМ ТАШКИЛОТИ</t>
  </si>
  <si>
    <t>22-СОН ШОДЛИК М.Т.М.</t>
  </si>
  <si>
    <t>13-СОН УМУМ УРТА ТАЪЛИМ МАКТАБ</t>
  </si>
  <si>
    <t>"GURLAN TUMANI 28-SON KELAJAK AVLOD NOMLI UMUMIY TURDAGI DAVLAT MAKTABGACHA TA`LIM TASHKILOTI" DAVLAT MUASSASASI</t>
  </si>
  <si>
    <t>ГУРЛАН Х.ТАЪ.БУЛ.КАРАШЛИ   21-СОН БИНАФША МАК.ТАЪ.МУАС-И</t>
  </si>
  <si>
    <t>ТУЯМУЙИН-УРГЕНЧ МИН.СУВ КУВ.Б</t>
  </si>
  <si>
    <t>17-СОН БОЙЧЕЧАК М.Т.М.</t>
  </si>
  <si>
    <t>22-СОН УМУМИЙ УРТА ТАЪЛИМ МАКТ</t>
  </si>
  <si>
    <t>9-СОН МАКТАБ</t>
  </si>
  <si>
    <t>ДОУYAN.Q TMAKTABGACHA TA`LIM BO`LIMIGA QARASHLI 22-SONLI</t>
  </si>
  <si>
    <t>32-СОН НИХОЛ М.Т.М.</t>
  </si>
  <si>
    <t>2-СОН БОЛАЛАР ВА УСМИР.СПОРТ М</t>
  </si>
  <si>
    <t>44-СОН УМ УРТА ТАЪЛИМ МАКТАБИ</t>
  </si>
  <si>
    <t>XTMTBGA QARASHLI 9-SON MTM</t>
  </si>
  <si>
    <t>ДОУ YANGIBOZOR TUMAN 1-SON</t>
  </si>
  <si>
    <t>06.09.2023</t>
  </si>
  <si>
    <t>DAVLAT SANITARIYA EPIDEMIOLOGI</t>
  </si>
  <si>
    <t>ШКОЛА-ГИМНАЗИЯ № 3</t>
  </si>
  <si>
    <t>ВИЛОЯТ КУП ТАРМОКЛИ ТИБ МАРКАЗ</t>
  </si>
  <si>
    <t>ГУРЛАН ТАД.КАСБ-ХУН.КОЛЛЕЖИ.</t>
  </si>
  <si>
    <t>ПАЕНСИЯ ЖАМГАРМАСИ ВИЛ БОШКАРА</t>
  </si>
  <si>
    <t>КУШ-Р АГРОСАНОАТ КАСБ-Х.КОЛЛЕЖ</t>
  </si>
  <si>
    <t>TUPROQQAL'A TUMANI XOKIMLIGI MOLIYA BOLIMI</t>
  </si>
  <si>
    <t>ДАВЛАТ САН-Я ЭПИД.НАЗ.МАРКАЗИ</t>
  </si>
  <si>
    <t>20-УМУМИЙ УРТА ТАЪЛИМ МАКТАБИ</t>
  </si>
  <si>
    <t>URGANCH AVTO TRANS МЧЖ</t>
  </si>
  <si>
    <t>УЧРЕЖДЕНИЕ XORAZM VILOYATI YANGIBOZOR TUMANI 25-SON UMUMIY O`RTA TA`LIM MAKTABI</t>
  </si>
  <si>
    <t>O`ZBEKISTON RESPUBLIKASI YOSHLAR ISHLARI AGENTLIGI YANGIBOZOR TUMAN BO`LIMI</t>
  </si>
  <si>
    <t>40-СОН МАКТАБ</t>
  </si>
  <si>
    <t>21-СОН ШОДЛИК М-ГАЧА ТАЪ.МУАСС</t>
  </si>
  <si>
    <t>13-СОН ШОДЛИК М.Т.М</t>
  </si>
  <si>
    <t>XORAZM VILOYATI TUPROQQAL'A TUMANI OBODONLASHTIRISH BOSHQA</t>
  </si>
  <si>
    <t>19-СОН МАКТАБ</t>
  </si>
  <si>
    <t>ГУРЛАН ТУМАН 6-ИХТИСОС. УМУМИЙУРТА ТАЪЛИМ МАКТАБИ.</t>
  </si>
  <si>
    <t>32-СОН УМУМ УРТА ТАЪЛИМ МАКТАБ</t>
  </si>
  <si>
    <t>31-СОН УМУМИЙ УРТА ТАЪЛИМ МАКТ</t>
  </si>
  <si>
    <t>15-СОН УРТА ТАЪЛИМ МАКТАБ</t>
  </si>
  <si>
    <t>7-УМУМИЙ УРТА ТАЪЛИМ МАКТАБИ</t>
  </si>
  <si>
    <t>25-COН YULDUZCHA MTM</t>
  </si>
  <si>
    <t>15-СОН НАВБАХОР МТМ</t>
  </si>
  <si>
    <t>АМИР ТЕМУР НОМЛИ 3-СОН УРТА  МАКТАБ</t>
  </si>
  <si>
    <t>34-СОН ИКБОЛ М.Т.М.</t>
  </si>
  <si>
    <t>GURLAN X.TA`L.BO`LIMIGA.QAR.11-SON NILUFAR MAK.TA`L.MUASS.</t>
  </si>
  <si>
    <t>14-СОН КАЛДИРГОЧ М.Т.М</t>
  </si>
  <si>
    <t>ЯНГИБОЗОР ТУМАН 12СОН ГУЛГУНЧАМАКТАБГАЧА ТАЪЛИМ МУАССАСАСИ</t>
  </si>
  <si>
    <t>ТОЗАБОГ КАСБ ХУНАР МАКТАБИ</t>
  </si>
  <si>
    <t>ШОВОТ ОБОДОНЛАШТИРИШ БОШКАРМА</t>
  </si>
  <si>
    <t>40-СОН УРТА ТАЪЛИМ МАКТАБИ</t>
  </si>
  <si>
    <t>7-СОН БУЛБУЛЧА МТМ</t>
  </si>
  <si>
    <t>HAZORASP TUMANI MTB 20-SON</t>
  </si>
  <si>
    <t>17-SON BAXOR MTM</t>
  </si>
  <si>
    <t>12-УМУМ.УРТА ТАЪЛИМ МАКТАБИ .</t>
  </si>
  <si>
    <t>ДОУ 35-SONLI DAVLAT MAKTABGACHA TA`LIM TASHKILOTI</t>
  </si>
  <si>
    <t>GURLAN TUMAN 14-SON DO`MBOQCHA MAKTABGACHA TA`LIM MUASSA</t>
  </si>
  <si>
    <t>XIVA SHAHAR DAVLAT SANITARIY</t>
  </si>
  <si>
    <t>29-УМУМИЙ УРТА ТАЪЛИМ МАКТАБИ</t>
  </si>
  <si>
    <t>GUR IJTIM.IQTISOD.VA SER.K.H.K</t>
  </si>
  <si>
    <t>44 СОН УМ-Й УРТА ТАЪЛИМ МАКТАБ</t>
  </si>
  <si>
    <t>ДОУ YANGIBOZOZ TUMAN 19-SON</t>
  </si>
  <si>
    <t>ХАЛК ТМ МЕТД.ТАМН.ВА ТАШ.ЭТ БМ</t>
  </si>
  <si>
    <t>ХАЗОРАСП ТУМАН Д.С.И.</t>
  </si>
  <si>
    <t>КУКОЛЬНЫЙ ТЕАТР</t>
  </si>
  <si>
    <t>"PREZIDENT TA’LIM MUASSASALARI AGENTLIGI TIZIMIDAGI BOG’OT TUMAN IXTISOSLASHTIRILGAN MAKTABI" DAVLAT MUASSASASI</t>
  </si>
  <si>
    <t>21-СОН УРТА МАКТАБ</t>
  </si>
  <si>
    <t>"XIVA SHAHAR BANDLIKKA KO'MAKLASHISH MARKAZI"</t>
  </si>
  <si>
    <t>34 СОН МАКТАБ</t>
  </si>
  <si>
    <t>O`ZBEKISTON RESPUBLIKASI YOSHLAR ISHLARI AGENTLIGI XIVA SHAHAR BO`LIMI</t>
  </si>
  <si>
    <t>7-СОН МАКТАБГАЧА ТА.МУАССАСАСИ</t>
  </si>
  <si>
    <t>CHAPQIRG‘OQ AMUDARYO IRRIGATSIYA TIZIMLARI HAVZA BOSHQARMA</t>
  </si>
  <si>
    <t>17-SON MTM</t>
  </si>
  <si>
    <t>1-СОН УРТА МАКТАБ</t>
  </si>
  <si>
    <t>16-СОН УМУМИЙ УРТА ТАЪЛИМ МАКТ</t>
  </si>
  <si>
    <t>БУНЁД ЙУЛОВЧИ ТАШИШ МЧЖ</t>
  </si>
  <si>
    <t>ХОРАЗМДОВУДСЕРВИСТРАНС ДУК</t>
  </si>
  <si>
    <t>7-СОНХ.РАХИМОВ У.Т.МАКТАБИ.</t>
  </si>
  <si>
    <t>07.09.2023</t>
  </si>
  <si>
    <t>1-СОН МАКТАБ</t>
  </si>
  <si>
    <t>ХИВА ТИББИЕТ КОЛЛЕЖИ</t>
  </si>
  <si>
    <t>ЯНГИБОЗОР КХ КАСБХ КОЛЛЕЖИ</t>
  </si>
  <si>
    <t>ВЕТЕРИНАРИЯ БУЛИМИ</t>
  </si>
  <si>
    <t>ВИЛОЯТ АХБОРОТ РЕСУРС МАРКАЗ</t>
  </si>
  <si>
    <t>"YANGIBOZOR TUMANI 2-SON SPORT MAKTABI" DAVLAT MUASSASASI</t>
  </si>
  <si>
    <t>42-СОН ШОДЛИК МТМ</t>
  </si>
  <si>
    <t>14-СОН ЮЛДУЗЧА МТМ</t>
  </si>
  <si>
    <t>2 - СОН БУСМ</t>
  </si>
  <si>
    <t>XORAZM VILOYATI TUPROQQAL'A TUMANI MADANIYAT BO'LIMI</t>
  </si>
  <si>
    <t>30-СОН УМУМИЙ УРТА ТАЪЛИМ МАК</t>
  </si>
  <si>
    <t>15 СОН УМ-Й УРТА ТАЪЛИМ МАКТАБ</t>
  </si>
  <si>
    <t>№10 СОНЛИ УМУМТАЪЛИМ МАКТАБИ</t>
  </si>
  <si>
    <t>ХИВА ЙУЛ.ХУЖ.ТУМ.ПУД.ТА.ФОЙ.КО</t>
  </si>
  <si>
    <t>МАРКАЗИЙ КАСАЛХОНА</t>
  </si>
  <si>
    <t>УП XORAZM YO`L QURISH-TA`MIRL</t>
  </si>
  <si>
    <t>VIL BOLALAR STOMATOLOGOYA POLI</t>
  </si>
  <si>
    <t>3-СОНЛИ УМУМИЙ УРТА ТАЪЛИМ  МАКТАБИ</t>
  </si>
  <si>
    <t>41-СОН УМУМ УРТА МАКТАБИ</t>
  </si>
  <si>
    <t>ДОУ XONQA TUMANI 34-SON</t>
  </si>
  <si>
    <t>ГУРЛАН ТУМАН 11-УМУМИЙ УРТА  ТАЪЛИМ МАКТАБИ.</t>
  </si>
  <si>
    <t>94-СОНСИЛ МАКТАБ ИНТЕРНАТ</t>
  </si>
  <si>
    <t>ХОРАЗМ ВИЛОЯТИ МУС.ДРАМ.ТЕАТРИ</t>
  </si>
  <si>
    <t>5-СОН УМУМИЙ У-А ТА-М МАКТАБИ</t>
  </si>
  <si>
    <t>5-SONLI DAVLAT MTM</t>
  </si>
  <si>
    <t>ойлик маоши хато</t>
  </si>
  <si>
    <t>2-СОН КУНГИРОКЧА МТМ</t>
  </si>
  <si>
    <t>А.АТАЖАНОВ НО 5-СОН БОЛ.СА.МАК</t>
  </si>
  <si>
    <t>ТАБАССУМ БОКЧА-МАКТАБ МАЖМУА</t>
  </si>
  <si>
    <t>HAZORASP TUMANI MTB19-SON</t>
  </si>
  <si>
    <t>ФИЛИАЛ ТОШ.АХБОРОТ.ТЕХ.УНИВЕ</t>
  </si>
  <si>
    <t>48-СОН МАКТАБ</t>
  </si>
  <si>
    <t>KO'HNA DIYOR TEXTIL MChJ</t>
  </si>
  <si>
    <t>УЧРЕЖДЕНИЕ XIVA SHAHRIDAGI OGAHIY NOMIDAGI ONA TILI VA ADABIYOTI FANINI CHUQURLASHTIRIB O`QITISHGA HAMDA XORIJIY TILLAR</t>
  </si>
  <si>
    <t>17-СОН САЙЕРА МТМ</t>
  </si>
  <si>
    <t>ХТБ 13-СОН МАКТАБГАЧА ТАЛ МУАС</t>
  </si>
  <si>
    <t>УЧРЕЖДЕНИЕ "URGANCH IXTISOSLASHTIRILGAN MAQOM SAN`ATI MAKTAB INTERNATI"</t>
  </si>
  <si>
    <t>XIVA SHAHAR BOLALAR O`SMIRLA</t>
  </si>
  <si>
    <t>XORAZM VILOYATI TUPROQQAL`A TUMANI IRRIGATSIYA BO`LIMI</t>
  </si>
  <si>
    <t>17 СОН УМУМИЙ УРТА ТАЪЛИМ МАКТАБИ</t>
  </si>
  <si>
    <t>2-SON BO`SM</t>
  </si>
  <si>
    <t>9-СОН УМУМИЙ УРТА ТАЪЛИМ МАКТАБИ</t>
  </si>
  <si>
    <t>21-СОНЛИ УМУМИЙ УРТА ТАЪЛИМ</t>
  </si>
  <si>
    <t>18-СОН Г.ГУЛОМ У.Т.МАКТАБИ.</t>
  </si>
  <si>
    <t>31 СОН УМ-Й УРТА ТАЪЛИМ МАКТАБ</t>
  </si>
  <si>
    <t>34-СОН УМУМИЙ УРТА ТАЪЛИМ МАКТ</t>
  </si>
  <si>
    <t>39 СОН УМ-Й УРТА ТАЪЛИМ МАКТАБ</t>
  </si>
  <si>
    <t>45 СОН УМ-Й УРТА ТАЪЛИМ МАКТАБ</t>
  </si>
  <si>
    <t>2-СОН МТМ</t>
  </si>
  <si>
    <t>3-СОН МТМ</t>
  </si>
  <si>
    <t>13-МТМ</t>
  </si>
  <si>
    <t>18-СОН МТМ</t>
  </si>
  <si>
    <t>ДОШКОЛЬНОЕ ОБРАЗОВАТЕЛЬНОЕ УЧРЕЖДЕНИЕ BOG`OT TUMANI 26-SON</t>
  </si>
  <si>
    <t>3-СОН АФЧУИМИ</t>
  </si>
  <si>
    <t>ВИЛОЯТ ХАЛК ТАЪЛИМИ БОШКАРМАСИ</t>
  </si>
  <si>
    <t>O`ZBEKISTON RESPUBLIKASI YOSHLAR ISHLARI AGENTLIGI SHOVOT TUMAN BO`LIMI</t>
  </si>
  <si>
    <t>O`ZBEKISTON RESPUBLIKASI IQTISODIY TARAQQIYOT VA KAMBAG`ALLIKNI QISQARTIRISH VAZIRLIGI HUZURIDAGI T</t>
  </si>
  <si>
    <t>"GURLAN TUMANI 45-SONLI UMUMIY O`RTA TA`LIM MAKTABI" DAVLAT MUASSASASI</t>
  </si>
  <si>
    <t>08.09.2023</t>
  </si>
  <si>
    <t>ХАЛК ТАЪЛИМИ МУАС-И ФМТ ВА ТЭ</t>
  </si>
  <si>
    <t>20-СОН НАФОСАТ МТМ</t>
  </si>
  <si>
    <t>10-СОН ШАЛОЛА МТМ</t>
  </si>
  <si>
    <t>ТУМ.Х.Х.ОБОДОНЛАШТИРИШ БОШКАРМ</t>
  </si>
  <si>
    <t>URGANCH SHAHAR 32-SONLI ZAIF</t>
  </si>
  <si>
    <t>БОГОТ ТУМАН КСХБ</t>
  </si>
  <si>
    <t>42-СОН ИХТИСОС УМ УРТА Т МАКТА</t>
  </si>
  <si>
    <t>38-СОН УМУМИЙ УРТА ТАЪЛИМ МАКТ</t>
  </si>
  <si>
    <t>20-СОН УРТА МАКТАБ</t>
  </si>
  <si>
    <t>БОГОТ ТУМАН С.Э.Н.М</t>
  </si>
  <si>
    <t>40-ИХТИС.УРТА ТАЪЛИМ МАКТАБИ</t>
  </si>
  <si>
    <t>33 СОН УМ-Й УРТА ТАЪЛИМ МАКТАБ</t>
  </si>
  <si>
    <t>"PREZIDENT TAʼLIM MUASSASALARI AGENTLIGI TIZIMIDAGI HAZORASP TUMAN IXTISOSLASHTIRILGAN MAKTABI" DAVLAT MUASSASASI</t>
  </si>
  <si>
    <t>27-СОН УРТА МАКТАБ</t>
  </si>
  <si>
    <t>23-СОН УМ УРТА ТАЪЛИМ МАКТАБИ</t>
  </si>
  <si>
    <t>МАШИНА ТРАКТОР ПАРКИ МЧЖ</t>
  </si>
  <si>
    <t>3-СОН Х.ОЛИМЖОН НОМЛИ    УМУМИЙ УРТА ТАЪЛИМ МАКТАБИ.</t>
  </si>
  <si>
    <t>22-СОН УМ. УРТА ТАЪЛИМ МАКТАБИ</t>
  </si>
  <si>
    <t>33-СОН КАЛДИРГОЧ М.Т.М.</t>
  </si>
  <si>
    <t>4-СОН БУЛБУЛЧА НОМЛИ МТМ</t>
  </si>
  <si>
    <t>53-СОН МАКТАБ</t>
  </si>
  <si>
    <t>13-СОН МТМ</t>
  </si>
  <si>
    <t>ШАХАР БАРКАМОЛ АВЛОД МАРКАЗИ</t>
  </si>
  <si>
    <t>26-СОН МТМ</t>
  </si>
  <si>
    <t>25 СОН УМУМИЙ УРТА ТАЪЛ.МАКТАБ</t>
  </si>
  <si>
    <t>14-СОН УРТА ТАЪЛИМ МАКТАБИ</t>
  </si>
  <si>
    <t>ГУРЛАН БАРКАМОЛ АВЛОД.БОЛ.МАР</t>
  </si>
  <si>
    <t>15-УМУМ.УРТА ТАЪЛИМ МАКТАБИ .</t>
  </si>
  <si>
    <t>GURLAN X.TA`LIMI BO`LIMIGA QAR.15-SON SHALOLA MAK.TA`L.MUAS.</t>
  </si>
  <si>
    <t>ГУРЛАН ТУМАН 42-АЙРИМ ФАНЛАР ЧУКУР УРГАНИЛАДИГАН ИХ.МАКТАБ.</t>
  </si>
  <si>
    <t>8-СОН УМ. УРТА ТАЪЛИМ МАКТАБИ</t>
  </si>
  <si>
    <t>30-УМУМИЙ УРТА ТАЪЛИМ МАКТАБИ</t>
  </si>
  <si>
    <t>ВИЛОЯТ СПОРТ МАКТАБ ИНТЕРНАТИ</t>
  </si>
  <si>
    <t>20-СОН МТМ</t>
  </si>
  <si>
    <t>"TURIZM VA MADANIY MEROS VAZIRLIGI HUZURIDAGI MADANIY MEROS OBYEKTLARI RESTAVRATSIYASI DIREKSIYASI DAVLAT MUASSASASI XIVA MINTAQAVIY RESTAVRATSIYA MARKAZI" DAVLAT MUASSASASI</t>
  </si>
  <si>
    <t>УЧРЕЖДЕНИЕ YANGIARIQ TUMANI QISHLOQ XO'JALIGI BO'LIMI</t>
  </si>
  <si>
    <t>53-СОН УМИМИЙ ЎРТА ТАЬЛИМ МАКТАБИ</t>
  </si>
  <si>
    <t>САНИТАРИЯ ЭП-Я НАЗ-Т МАРКАЗИ</t>
  </si>
  <si>
    <t>ГУРЛАН ТУМАН 19-УМУМИЙ УРТА  ТАЪЛИМ МАКТАБИ.</t>
  </si>
  <si>
    <t>3-СОН УМ УРТА ТАЪЛИМ МАКТАБИ</t>
  </si>
  <si>
    <t>8-СОНУ.ЮСУПОВ НОМЛИ УМУМИЙ УРТА ТАЪЛИМ МАКТАБИ.</t>
  </si>
  <si>
    <t>ЯНГИАРИК ТУМАН 19-СОНЛИ МАКТАБ</t>
  </si>
  <si>
    <t>ДОУ YANGIBOZOR TUMAN 9-SON</t>
  </si>
  <si>
    <t>10-СОН МАКТАБ</t>
  </si>
  <si>
    <t>26-СОН МАКТАБ</t>
  </si>
  <si>
    <t>ДОШКОЛЬНОЕ ОБРАЗОВАТЕЛЬНОЕ УЧРЕЖДЕНИЕ YANGIBOZOR TUMAN 28-SON MAKTABGACHA TA`LIM</t>
  </si>
  <si>
    <t>13-СОН ЛОЛА</t>
  </si>
  <si>
    <t>ДОУ YANGIBOZOR TUMAN 16-SON</t>
  </si>
  <si>
    <t>ЯНГИАРИК ТУМАН 20-СОНЛИ МАКТАБ</t>
  </si>
  <si>
    <t>37-УМУМ.УРТА ТАЪЛИМ МАКТАБИ</t>
  </si>
  <si>
    <t>28 СОН УМ-Й УРТА ТАЪЛИМ МАКТАБ</t>
  </si>
  <si>
    <t>30 СОН УМУМИЙ УРТА ТАЪЛИМ   МАКТАБИ</t>
  </si>
  <si>
    <t>BOG`OT TUMAN 49-SON UMUMIY O`RTA TA`LIM MAKTABI</t>
  </si>
  <si>
    <t>24-СОН ИКБОЛ М-ГАЧА ТАЪ.МУАСС</t>
  </si>
  <si>
    <t>09.09.2023</t>
  </si>
  <si>
    <t>25-SON MTM</t>
  </si>
  <si>
    <t>O'ZBEKISTON DAVLAT XOREOGRAFIYA AKADEMIYASINING URGANCH FI</t>
  </si>
  <si>
    <t>муддатида юборишга диккатли булинг!</t>
  </si>
  <si>
    <t>ГУРЛАН ТУМАН 13-УМУМИЙ УРТА  ТАЪЛИМ МАКТАБИ.</t>
  </si>
  <si>
    <t>хисоботни ўз вақтида берилмади 25 августдаг 8 сентябргача бериш керак</t>
  </si>
  <si>
    <t>15-СОН ИКБОЛ МАК-ГАЧА Т.МУАССА</t>
  </si>
  <si>
    <t>30-СОН ИСТИКБОЛ МАК-ГАЧА ТАЪ.М</t>
  </si>
  <si>
    <t>23-УМУМИЙ УРТА ТАЪЛИМ МАКТАБИ</t>
  </si>
  <si>
    <t>49-СОН УМУМИЙ ЎРТА ТАЪЛИМ МАКТАБИ</t>
  </si>
  <si>
    <t>10.09.2023</t>
  </si>
  <si>
    <t>Сизнинг рўйхатдан ўтган жойингиз туманда бўлганлиги сабабли ушбу хиосботни КҚва БКБга жўнатингизни сўрайман</t>
  </si>
  <si>
    <t>50-СОН УРТАТАЪЛИМ МАКТАБИ</t>
  </si>
  <si>
    <t>38-УМУМИЙ УРТА ТАЪЛИМ МАКТАБИ</t>
  </si>
  <si>
    <t>11.09.2023</t>
  </si>
  <si>
    <t>ГОЙБУ КИШ.ХУЖ.КАСБ-ХУНАР КОЛ.</t>
  </si>
  <si>
    <t>14-СОН УМУМИЙ УРТА ТАЪЛИМ МАКТ</t>
  </si>
  <si>
    <t>9-УМУМИЙ УРТА ТАЪЛИМ МАКТАБ</t>
  </si>
  <si>
    <t>ТУЯМУЙИН ГЭС ДК</t>
  </si>
  <si>
    <t>18-СОН МАКТАБГАЧА ТАЪЛИМ ТАШКИЛОТИ</t>
  </si>
  <si>
    <t>ТУМ.ХАЛК.ТАЪЛ.МУАС.ФАОЛ.МЕТ</t>
  </si>
  <si>
    <t>26-СОН УЗБЕКИСТОН УРТА МАКТАБИ</t>
  </si>
  <si>
    <t>11-СОН МАКТАБ</t>
  </si>
  <si>
    <t>4-СОН ГУЛДАСТА М-ГАЧА Т.МУАСС</t>
  </si>
  <si>
    <t>29-SON UM-Y O`RTA TA`LIM MAKTA</t>
  </si>
  <si>
    <t>БАРКАМОЛ АВЛОД БОЛАЛАР МАКТАБИ</t>
  </si>
  <si>
    <t>Рад</t>
  </si>
  <si>
    <t>20-СОНЛИ УМУМИЙ ЎРТА ТАЪЛИМ МА</t>
  </si>
  <si>
    <t>7-СОН УМУМТАЪЛИМ МАКТАБИ</t>
  </si>
  <si>
    <t>ЯНГИАРИК ТУМАН 39-СОНЛИ МАКТАБ</t>
  </si>
  <si>
    <t>12-УМУМИЙ УРТА ТАЪЛИМ МАКТАБИ</t>
  </si>
  <si>
    <t>SHOVOT TUMANI 40-SON DAVLAT MAKTABGACHA TA`LIM TASHKILOTI MTM</t>
  </si>
  <si>
    <t>"IBROXIM ORJACHI" FERMER XO‘JALIGI</t>
  </si>
  <si>
    <t>12.09.2023</t>
  </si>
  <si>
    <t>МАИШ.ХИЗ.АХБ.ТЕХН.КАСБХ КОЛЛЕЖ</t>
  </si>
  <si>
    <t>18-CОН МАКТАБГАЧА ТАЪЛИМ МУАССАСАСИ</t>
  </si>
  <si>
    <t>39-СОН МАКТАБ</t>
  </si>
  <si>
    <t>ХОНКА САНОАТ КАСБ-ХУНАР КОЛЛЕЖ</t>
  </si>
  <si>
    <t>13-СОН ШОДЛИК МАК.ТАЪЛИМ МУАС.</t>
  </si>
  <si>
    <t>40-СОН РАЙХОН МАК-ГАЧА Т.МУАС</t>
  </si>
  <si>
    <t>13.09.2023</t>
  </si>
  <si>
    <t>20-СОН УМУМИЙ УРТА ТАЪЛИМ МАКТ</t>
  </si>
  <si>
    <t>O'ZBEKISTON "MILLIY TIKLANISH" DEMOKRATIK PARTIYASI XORAZM VILOYAT HUDUDIY PARTIYA TASHKILOTI</t>
  </si>
  <si>
    <t>14.09.2023</t>
  </si>
  <si>
    <t>23-СОН УМУМ УРТА ТАЪЛИМ МАКТАБ</t>
  </si>
  <si>
    <t>26-УМУМИЙ УРТА ТАЪЛИМ МАКТАБИ</t>
  </si>
  <si>
    <t>ЯГОНА БУЮРТМАЧИ ХИЗМАТИ КОМП</t>
  </si>
  <si>
    <t>7-СОН УМ-Й УРТА ТАЪЛИМ МАКТАБИ</t>
  </si>
  <si>
    <t>4-СОН Ж.МАНГУБЕРДИ МАКТАБИ</t>
  </si>
  <si>
    <t>ПИТНАК ДЕХКОН БОЗОРИ МЧЖ</t>
  </si>
  <si>
    <t>38-УМУМ.УРТА ТАЪЛИМ МАКТАБИ .</t>
  </si>
  <si>
    <t>ОЛТИН БАЛИКЧА МТМ</t>
  </si>
  <si>
    <t>15.09.2023</t>
  </si>
  <si>
    <t>АВТОМОБИЛ КАСБ-ХУНАР КОЛЛЕЖИ</t>
  </si>
  <si>
    <t>МАИШИЙ ХИЗМАТ КАСБ-ХУНАР КОЛ</t>
  </si>
  <si>
    <t>16.09.2023</t>
  </si>
  <si>
    <t>ТУМАН ДАВЛАТ САНИТАРИЯ ЭПИДЕМИОЛОГИЯ НАЗОРАТ МАРКАЗИ</t>
  </si>
  <si>
    <t>М.ХАРРАТОВ НОМЛИ N12 МУС.МАКТБ</t>
  </si>
  <si>
    <t>9-СОН БОЛАЛАР МУСИКА МАКТАБИ</t>
  </si>
  <si>
    <t>13 СОН УМУМИЙ УРТА МАКТАБ</t>
  </si>
  <si>
    <t>18.09.2023</t>
  </si>
  <si>
    <t>11-SON NAVRO`Z MTM</t>
  </si>
  <si>
    <t>7-SON TABASSUM MTM</t>
  </si>
  <si>
    <t>17-СОН УРТА МАКТАБИ</t>
  </si>
  <si>
    <t>35-УМУМ.УРТА ТАЪЛИМ МАКТАБИ .</t>
  </si>
  <si>
    <t>19.09.2023</t>
  </si>
  <si>
    <t>иш ставкасида хатолик</t>
  </si>
  <si>
    <t>БУСМ-2 БОЛАЛАР СПОРТ МАКТАБИ</t>
  </si>
  <si>
    <t>5-УМУМИЙ УРТА ТАЪЛИМ МАКТАБИ</t>
  </si>
  <si>
    <t>1-SON LOLA MTM</t>
  </si>
  <si>
    <t>52-УМУМИЙ УРТА ТАЪЛИМ МАКТАБИ</t>
  </si>
  <si>
    <t>13-СОН ГУЛШОД МАК-ГАЧА Т.МУАСС</t>
  </si>
  <si>
    <t>КУЗИ ОЖИЗЛАР КУТУБХОНАСИ</t>
  </si>
  <si>
    <t>23-SON MTM</t>
  </si>
  <si>
    <t>20.09.2023</t>
  </si>
  <si>
    <t>XORAZM MYBX DUK</t>
  </si>
  <si>
    <t>16-СОН САНАТОРИЯ ТИПИДАГИ МТМ</t>
  </si>
  <si>
    <t>БОЛАЛАР ВА УСМИРЛАР СПОРТ МАКТ</t>
  </si>
  <si>
    <t>"URGANCH ALKAN GROUP FURNITURE" OILAVIY KORXONA</t>
  </si>
  <si>
    <t>37-СОН МАКТАБ</t>
  </si>
  <si>
    <t>22-son Quvonch MTM</t>
  </si>
  <si>
    <t>21.09.2023</t>
  </si>
  <si>
    <t>GURLAN TUMAN 39-SON UMUMIY O`RTA TA`LIM MAKTAB</t>
  </si>
  <si>
    <t>22.09.2023</t>
  </si>
  <si>
    <t>40-СОН УМУМ УРТА ТАЪЛ МАКТАБ</t>
  </si>
  <si>
    <t>"URGANCH DAVLAT PEDAGOGIKA INSTITUTINING AKADEMIK LITSEYI" DAVLAT MUASSASASI</t>
  </si>
  <si>
    <t>2-СОН БОЛАЛАР МУСИКА МАКТАБИ</t>
  </si>
  <si>
    <t>"BOG'OT O‘SIMLIKLAR KLINIKASI" MAS'ULIYATI CHEKLANGAN JAMIYAT</t>
  </si>
  <si>
    <t>23.09.2023</t>
  </si>
  <si>
    <t>"SUR`AT ELDOR" MAS'ULIYATI CHEKLANGAN JAMIYAT</t>
  </si>
  <si>
    <t>"FAMILY OCCUPATIONS" NODAVLAT TA'LIM MUASSASASI</t>
  </si>
  <si>
    <t>O`ZBEKISTON RESPUBLIKASI YOSHLAR ISHLARI AGENTLIGI HAZORASP TUMAN BO`LIMI</t>
  </si>
  <si>
    <t>25.09.2023</t>
  </si>
  <si>
    <t>QO’SHKO’PIR TUMAN AXBOROT-KUTUBXONA MARKAZI</t>
  </si>
  <si>
    <t>"SOTIMBOY NABIRASI SULAYMON" FERMER XO‘JALIGI</t>
  </si>
  <si>
    <t>"OTYOZ" FERMER XO‘JALIGI</t>
  </si>
  <si>
    <t>"HAZORASP TUMAN MAKTABGACHA TAʼLIM BOʼLIMIGA QARASHLI 20-SON UMUMIY TIPDAGI DAVLAT MAKTABGACHA TAʼLIM TASHKILOTI" DAVLAT MUASSASASI</t>
  </si>
  <si>
    <t>УРГАНЧ ТУМАН ДСИ</t>
  </si>
  <si>
    <t>ЯНГИАРИК ТУМАН 7-СОНЛИ МАКТАБ</t>
  </si>
  <si>
    <t>ВИЛ.РУХИЙ АСАБ КАСАЛЛИК ДИСПАН</t>
  </si>
  <si>
    <t>"PARVOZ SHOP777" OILAVIY KORXONA</t>
  </si>
  <si>
    <t>32-SON MTM</t>
  </si>
  <si>
    <t>"TO'PCHI FRUIT" FERMER XO‘JALIGI</t>
  </si>
  <si>
    <t>5-СОН УЗБ ВА ЖАХ.ТИЛ.ФАН.МАКТА</t>
  </si>
  <si>
    <t>XORAZM VILOYAT SHOVOT TUMAN 17-SONLI BOLALAR MUSIQA VA SAN</t>
  </si>
  <si>
    <t>ХАЛК ТАЪЛИМ.КАР.ОЛТИН НУРБОГ</t>
  </si>
  <si>
    <t>"TEXNIKA TEXNOLOGIYA ZAMON" MAS`ULIYATI CHEKLANGAN JAMIYAT</t>
  </si>
  <si>
    <t>ХИВА ТУМАН ХАЛК ТАЪЛИМИ БУЛИМИ</t>
  </si>
  <si>
    <t>26.09.2023</t>
  </si>
  <si>
    <t>32-СОН УМУМИЙ УРТА ТАЪЛИМ МАКТ</t>
  </si>
  <si>
    <r>
      <t xml:space="preserve"> </t>
    </r>
    <r>
      <rPr>
        <b/>
        <i/>
        <sz val="8"/>
        <color rgb="FFFF0000"/>
        <rFont val="Calibri"/>
        <family val="2"/>
        <charset val="204"/>
        <scheme val="minor"/>
      </rPr>
      <t>фарқи</t>
    </r>
  </si>
  <si>
    <r>
      <t xml:space="preserve">  </t>
    </r>
    <r>
      <rPr>
        <b/>
        <i/>
        <sz val="8"/>
        <color rgb="FFFF0000"/>
        <rFont val="Calibri"/>
        <family val="2"/>
        <charset val="204"/>
        <scheme val="minor"/>
      </rPr>
      <t>фарқи</t>
    </r>
  </si>
  <si>
    <t>Жами 4 кунлик қилинган иш</t>
  </si>
  <si>
    <t xml:space="preserve"> 09.10.2023</t>
  </si>
  <si>
    <t xml:space="preserve"> 10.10.2023</t>
  </si>
  <si>
    <t xml:space="preserve"> 12.10.2023</t>
  </si>
  <si>
    <t xml:space="preserve"> 13.10.2023</t>
  </si>
  <si>
    <r>
      <t xml:space="preserve">Хоразм вилоятида </t>
    </r>
    <r>
      <rPr>
        <b/>
        <sz val="48"/>
        <color rgb="FFC00000"/>
        <rFont val="Cambria"/>
        <family val="1"/>
        <charset val="204"/>
      </rPr>
      <t xml:space="preserve">2023 йил </t>
    </r>
    <r>
      <rPr>
        <b/>
        <u/>
        <sz val="48"/>
        <color rgb="FFC00000"/>
        <rFont val="Cambria"/>
        <family val="1"/>
        <charset val="204"/>
      </rPr>
      <t>январь-октябрь  ойларида</t>
    </r>
    <r>
      <rPr>
        <b/>
        <sz val="48"/>
        <color rgb="FF002060"/>
        <rFont val="Cambria"/>
        <family val="1"/>
        <charset val="204"/>
      </rPr>
      <t xml:space="preserve"> аҳолини доимий, вақтинчалик 
ва мавсумий ишларда банд қилишнинг 
</t>
    </r>
    <r>
      <rPr>
        <b/>
        <u/>
        <sz val="48"/>
        <color rgb="FFC00000"/>
        <rFont val="Cambria"/>
        <family val="1"/>
        <charset val="204"/>
      </rPr>
      <t>ҲАҚИҚИЙ АҲВОЛИ</t>
    </r>
  </si>
  <si>
    <r>
      <t xml:space="preserve">2023 йил </t>
    </r>
    <r>
      <rPr>
        <b/>
        <u/>
        <sz val="36"/>
        <rFont val="Cambria"/>
        <family val="1"/>
        <charset val="204"/>
      </rPr>
      <t xml:space="preserve">январь-октябрь ойида </t>
    </r>
    <r>
      <rPr>
        <b/>
        <sz val="36"/>
        <color rgb="FF0070C0"/>
        <rFont val="Cambria"/>
        <family val="1"/>
        <charset val="204"/>
      </rPr>
      <t xml:space="preserve">доимий, вақтинчалик ва мавсумий </t>
    </r>
    <r>
      <rPr>
        <b/>
        <sz val="36"/>
        <rFont val="Cambria"/>
        <family val="1"/>
        <charset val="204"/>
      </rPr>
      <t xml:space="preserve">ишларда банд қилиш </t>
    </r>
  </si>
  <si>
    <t>январь-октябрь ойи режа</t>
  </si>
  <si>
    <t>январь-октябрь ойи ҳисоботида</t>
  </si>
  <si>
    <t>20.11.2023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</si>
</sst>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dd\.mm\.yyyy;@"/>
    <numFmt numFmtId="167" formatCode="0.000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5"/>
      <color theme="1"/>
      <name val="Cambria"/>
      <family val="1"/>
      <charset val="204"/>
    </font>
    <font>
      <b/>
      <sz val="15"/>
      <color theme="1"/>
      <name val="Cambria"/>
      <family val="1"/>
      <charset val="204"/>
    </font>
    <font>
      <b/>
      <i/>
      <sz val="36"/>
      <color theme="1"/>
      <name val="Cambria"/>
      <family val="1"/>
      <charset val="204"/>
    </font>
    <font>
      <sz val="22"/>
      <color theme="1"/>
      <name val="Cambria"/>
      <family val="1"/>
      <charset val="204"/>
    </font>
    <font>
      <sz val="26"/>
      <color theme="1"/>
      <name val="Cambria"/>
      <family val="1"/>
      <charset val="204"/>
    </font>
    <font>
      <b/>
      <sz val="48"/>
      <color rgb="FF002060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36"/>
      <color theme="1"/>
      <name val="Arial"/>
      <family val="2"/>
      <charset val="204"/>
    </font>
    <font>
      <b/>
      <i/>
      <sz val="36"/>
      <color theme="1"/>
      <name val="Arial"/>
      <family val="2"/>
      <charset val="204"/>
    </font>
    <font>
      <b/>
      <sz val="32"/>
      <color theme="1"/>
      <name val="Arial"/>
      <family val="2"/>
      <charset val="204"/>
    </font>
    <font>
      <b/>
      <sz val="36"/>
      <name val="Arial"/>
      <family val="2"/>
      <charset val="204"/>
    </font>
    <font>
      <sz val="32"/>
      <color theme="1"/>
      <name val="Arial"/>
      <family val="2"/>
      <charset val="204"/>
    </font>
    <font>
      <sz val="36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sz val="15"/>
      <color theme="1"/>
      <name val="Arial"/>
      <family val="2"/>
      <charset val="204"/>
    </font>
    <font>
      <b/>
      <sz val="36"/>
      <color rgb="FF002060"/>
      <name val="Arial"/>
      <family val="2"/>
      <charset val="204"/>
    </font>
    <font>
      <b/>
      <sz val="15"/>
      <color theme="1"/>
      <name val="Arial"/>
      <family val="2"/>
      <charset val="204"/>
    </font>
    <font>
      <b/>
      <sz val="34"/>
      <color theme="1"/>
      <name val="Arial"/>
      <family val="2"/>
      <charset val="204"/>
    </font>
    <font>
      <b/>
      <sz val="40"/>
      <color theme="1"/>
      <name val="Arial"/>
      <family val="2"/>
      <charset val="204"/>
    </font>
    <font>
      <sz val="40"/>
      <color theme="1"/>
      <name val="Arial"/>
      <family val="2"/>
      <charset val="204"/>
    </font>
    <font>
      <b/>
      <sz val="40"/>
      <color rgb="FF002060"/>
      <name val="Arial"/>
      <family val="2"/>
      <charset val="204"/>
    </font>
    <font>
      <b/>
      <sz val="60"/>
      <color rgb="FF0070C0"/>
      <name val="Arial"/>
      <family val="2"/>
      <charset val="204"/>
    </font>
    <font>
      <b/>
      <sz val="60"/>
      <name val="Arial"/>
      <family val="2"/>
      <charset val="204"/>
    </font>
    <font>
      <b/>
      <sz val="60"/>
      <color theme="1"/>
      <name val="Arial"/>
      <family val="2"/>
      <charset val="204"/>
    </font>
    <font>
      <b/>
      <sz val="60"/>
      <color rgb="FFC00000"/>
      <name val="Arial"/>
      <family val="2"/>
      <charset val="204"/>
    </font>
    <font>
      <b/>
      <sz val="40"/>
      <color theme="0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52"/>
      <color theme="1"/>
      <name val="Arial"/>
      <family val="2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2"/>
      <color rgb="FFC00000"/>
      <name val="Times New Roman"/>
      <family val="1"/>
      <charset val="204"/>
    </font>
    <font>
      <b/>
      <sz val="22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72"/>
      <color rgb="FF002060"/>
      <name val="Cambria"/>
      <family val="1"/>
      <charset val="204"/>
    </font>
    <font>
      <b/>
      <sz val="72"/>
      <color rgb="FFC00000"/>
      <name val="Cambria"/>
      <family val="1"/>
      <charset val="204"/>
    </font>
    <font>
      <b/>
      <u/>
      <sz val="72"/>
      <color rgb="FFC00000"/>
      <name val="Cambria"/>
      <family val="1"/>
      <charset val="204"/>
    </font>
    <font>
      <b/>
      <i/>
      <sz val="48"/>
      <color rgb="FF002060"/>
      <name val="Cambria"/>
      <family val="1"/>
      <charset val="204"/>
    </font>
    <font>
      <i/>
      <sz val="48"/>
      <color rgb="FFFF0000"/>
      <name val="Cambria"/>
      <family val="1"/>
      <charset val="204"/>
    </font>
    <font>
      <b/>
      <sz val="42"/>
      <color theme="1"/>
      <name val="Cambria"/>
      <family val="1"/>
      <charset val="204"/>
    </font>
    <font>
      <b/>
      <sz val="42"/>
      <name val="Cambria"/>
      <family val="1"/>
      <charset val="204"/>
    </font>
    <font>
      <b/>
      <u/>
      <sz val="42"/>
      <name val="Cambria"/>
      <family val="1"/>
      <charset val="204"/>
    </font>
    <font>
      <b/>
      <sz val="42"/>
      <color rgb="FF0070C0"/>
      <name val="Cambria"/>
      <family val="1"/>
      <charset val="204"/>
    </font>
    <font>
      <b/>
      <i/>
      <sz val="42"/>
      <name val="Cambria"/>
      <family val="1"/>
      <charset val="204"/>
    </font>
    <font>
      <i/>
      <sz val="42"/>
      <name val="Cambria"/>
      <family val="1"/>
      <charset val="204"/>
    </font>
    <font>
      <b/>
      <sz val="28"/>
      <color rgb="FF002060"/>
      <name val="Cambria"/>
      <family val="1"/>
      <charset val="204"/>
    </font>
    <font>
      <sz val="48"/>
      <color theme="1"/>
      <name val="Cambria"/>
      <family val="1"/>
      <charset val="204"/>
    </font>
    <font>
      <b/>
      <sz val="48"/>
      <name val="Cambria"/>
      <family val="1"/>
      <charset val="204"/>
    </font>
    <font>
      <b/>
      <sz val="48"/>
      <color rgb="FFC00000"/>
      <name val="Cambria"/>
      <family val="1"/>
      <charset val="204"/>
    </font>
    <font>
      <b/>
      <sz val="48"/>
      <color theme="1"/>
      <name val="Cambria"/>
      <family val="1"/>
      <charset val="204"/>
    </font>
    <font>
      <sz val="15"/>
      <name val="Cambria"/>
      <family val="1"/>
      <charset val="204"/>
    </font>
    <font>
      <sz val="11"/>
      <color theme="1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rgb="FFC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2"/>
      <color rgb="FFFF0000"/>
      <name val="Times New Roman"/>
      <family val="1"/>
    </font>
    <font>
      <sz val="28"/>
      <color theme="1"/>
      <name val="Cambria"/>
      <family val="1"/>
      <charset val="204"/>
    </font>
    <font>
      <b/>
      <sz val="36"/>
      <color theme="1"/>
      <name val="Cambria"/>
      <family val="1"/>
      <charset val="204"/>
    </font>
    <font>
      <b/>
      <sz val="36"/>
      <name val="Cambria"/>
      <family val="1"/>
      <charset val="204"/>
    </font>
    <font>
      <b/>
      <u/>
      <sz val="36"/>
      <name val="Cambria"/>
      <family val="1"/>
      <charset val="204"/>
    </font>
    <font>
      <b/>
      <sz val="36"/>
      <color rgb="FF0070C0"/>
      <name val="Cambria"/>
      <family val="1"/>
      <charset val="204"/>
    </font>
    <font>
      <b/>
      <i/>
      <sz val="36"/>
      <name val="Cambria"/>
      <family val="1"/>
      <charset val="204"/>
    </font>
    <font>
      <b/>
      <sz val="36"/>
      <color theme="8"/>
      <name val="Cambria"/>
      <family val="1"/>
      <charset val="204"/>
    </font>
    <font>
      <b/>
      <sz val="70"/>
      <color rgb="FF002060"/>
      <name val="Cambria"/>
      <family val="1"/>
      <charset val="204"/>
    </font>
    <font>
      <b/>
      <sz val="40"/>
      <color theme="1"/>
      <name val="Cambria"/>
      <family val="1"/>
      <charset val="204"/>
    </font>
    <font>
      <b/>
      <sz val="40"/>
      <name val="Cambria"/>
      <family val="1"/>
      <charset val="204"/>
    </font>
    <font>
      <b/>
      <sz val="48"/>
      <color rgb="FF002060"/>
      <name val="Cambria"/>
      <family val="1"/>
      <charset val="204"/>
    </font>
    <font>
      <b/>
      <u/>
      <sz val="48"/>
      <color rgb="FFC0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1"/>
      <color theme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theme="8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i/>
      <sz val="10"/>
      <color theme="8"/>
      <name val="Calibri"/>
      <family val="2"/>
      <charset val="204"/>
      <scheme val="minor"/>
    </font>
    <font>
      <b/>
      <i/>
      <sz val="8"/>
      <color theme="8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8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DE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66" fillId="0" borderId="0"/>
    <xf numFmtId="0" fontId="2" fillId="0" borderId="0"/>
    <xf numFmtId="0" fontId="66" fillId="0" borderId="0"/>
    <xf numFmtId="0" fontId="112" fillId="0" borderId="0"/>
  </cellStyleXfs>
  <cellXfs count="635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5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3" fontId="23" fillId="0" borderId="43" xfId="0" applyNumberFormat="1" applyFont="1" applyBorder="1" applyAlignment="1">
      <alignment horizontal="center" vertical="center" wrapText="1"/>
    </xf>
    <xf numFmtId="3" fontId="23" fillId="0" borderId="49" xfId="0" applyNumberFormat="1" applyFont="1" applyBorder="1" applyAlignment="1">
      <alignment horizontal="center" vertical="center" wrapText="1"/>
    </xf>
    <xf numFmtId="3" fontId="23" fillId="0" borderId="50" xfId="0" applyNumberFormat="1" applyFont="1" applyBorder="1" applyAlignment="1">
      <alignment horizontal="center" vertical="center" wrapText="1"/>
    </xf>
    <xf numFmtId="3" fontId="23" fillId="0" borderId="51" xfId="0" applyNumberFormat="1" applyFont="1" applyBorder="1" applyAlignment="1">
      <alignment horizontal="center" vertical="center" wrapText="1"/>
    </xf>
    <xf numFmtId="3" fontId="24" fillId="0" borderId="53" xfId="0" applyNumberFormat="1" applyFont="1" applyBorder="1" applyAlignment="1">
      <alignment horizontal="center" vertical="center" wrapText="1"/>
    </xf>
    <xf numFmtId="3" fontId="24" fillId="0" borderId="49" xfId="0" applyNumberFormat="1" applyFont="1" applyBorder="1" applyAlignment="1">
      <alignment horizontal="center" vertical="center" wrapText="1"/>
    </xf>
    <xf numFmtId="3" fontId="24" fillId="0" borderId="54" xfId="0" applyNumberFormat="1" applyFont="1" applyBorder="1" applyAlignment="1">
      <alignment horizontal="center" vertical="center" wrapText="1"/>
    </xf>
    <xf numFmtId="3" fontId="24" fillId="0" borderId="51" xfId="0" applyNumberFormat="1" applyFont="1" applyBorder="1" applyAlignment="1">
      <alignment horizontal="center" vertical="center" wrapText="1"/>
    </xf>
    <xf numFmtId="3" fontId="23" fillId="0" borderId="53" xfId="0" applyNumberFormat="1" applyFont="1" applyBorder="1" applyAlignment="1">
      <alignment horizontal="center" vertical="center" wrapText="1"/>
    </xf>
    <xf numFmtId="3" fontId="23" fillId="0" borderId="54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3" fontId="24" fillId="0" borderId="52" xfId="0" applyNumberFormat="1" applyFont="1" applyBorder="1" applyAlignment="1">
      <alignment horizontal="center" vertical="center" wrapText="1"/>
    </xf>
    <xf numFmtId="3" fontId="24" fillId="0" borderId="44" xfId="0" applyNumberFormat="1" applyFont="1" applyBorder="1" applyAlignment="1">
      <alignment horizontal="center" vertical="center" wrapText="1"/>
    </xf>
    <xf numFmtId="3" fontId="24" fillId="0" borderId="48" xfId="0" applyNumberFormat="1" applyFont="1" applyBorder="1" applyAlignment="1">
      <alignment horizontal="center" vertical="center" wrapText="1"/>
    </xf>
    <xf numFmtId="3" fontId="23" fillId="0" borderId="52" xfId="0" applyNumberFormat="1" applyFont="1" applyBorder="1" applyAlignment="1">
      <alignment horizontal="center" vertical="center" wrapText="1"/>
    </xf>
    <xf numFmtId="3" fontId="23" fillId="0" borderId="44" xfId="0" applyNumberFormat="1" applyFont="1" applyBorder="1" applyAlignment="1">
      <alignment horizontal="center" vertical="center" wrapText="1"/>
    </xf>
    <xf numFmtId="3" fontId="23" fillId="0" borderId="48" xfId="0" applyNumberFormat="1" applyFont="1" applyBorder="1" applyAlignment="1">
      <alignment horizontal="center" vertical="center" wrapText="1"/>
    </xf>
    <xf numFmtId="3" fontId="24" fillId="0" borderId="66" xfId="0" applyNumberFormat="1" applyFont="1" applyBorder="1" applyAlignment="1">
      <alignment horizontal="center" vertical="center" wrapText="1"/>
    </xf>
    <xf numFmtId="3" fontId="24" fillId="0" borderId="41" xfId="0" applyNumberFormat="1" applyFont="1" applyBorder="1" applyAlignment="1">
      <alignment horizontal="center" vertical="center" wrapText="1"/>
    </xf>
    <xf numFmtId="3" fontId="29" fillId="0" borderId="52" xfId="0" applyNumberFormat="1" applyFont="1" applyBorder="1" applyAlignment="1">
      <alignment horizontal="center" vertical="center" wrapText="1"/>
    </xf>
    <xf numFmtId="3" fontId="29" fillId="0" borderId="44" xfId="0" applyNumberFormat="1" applyFont="1" applyBorder="1" applyAlignment="1">
      <alignment horizontal="center" vertical="center" wrapText="1"/>
    </xf>
    <xf numFmtId="3" fontId="29" fillId="0" borderId="53" xfId="0" applyNumberFormat="1" applyFont="1" applyBorder="1" applyAlignment="1">
      <alignment horizontal="center" vertical="center" wrapText="1"/>
    </xf>
    <xf numFmtId="3" fontId="24" fillId="2" borderId="35" xfId="0" applyNumberFormat="1" applyFont="1" applyFill="1" applyBorder="1" applyAlignment="1">
      <alignment horizontal="center" vertical="center" wrapText="1"/>
    </xf>
    <xf numFmtId="3" fontId="24" fillId="2" borderId="66" xfId="0" applyNumberFormat="1" applyFont="1" applyFill="1" applyBorder="1" applyAlignment="1">
      <alignment horizontal="center" vertical="center" wrapText="1"/>
    </xf>
    <xf numFmtId="3" fontId="24" fillId="2" borderId="41" xfId="0" applyNumberFormat="1" applyFont="1" applyFill="1" applyBorder="1" applyAlignment="1">
      <alignment horizontal="center" vertical="center" wrapText="1"/>
    </xf>
    <xf numFmtId="3" fontId="22" fillId="2" borderId="35" xfId="0" applyNumberFormat="1" applyFont="1" applyFill="1" applyBorder="1" applyAlignment="1">
      <alignment horizontal="center" vertical="center" wrapText="1"/>
    </xf>
    <xf numFmtId="3" fontId="22" fillId="2" borderId="66" xfId="0" applyNumberFormat="1" applyFont="1" applyFill="1" applyBorder="1" applyAlignment="1">
      <alignment horizontal="center" vertical="center" wrapText="1"/>
    </xf>
    <xf numFmtId="3" fontId="22" fillId="2" borderId="41" xfId="0" applyNumberFormat="1" applyFont="1" applyFill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164" fontId="24" fillId="2" borderId="36" xfId="0" applyNumberFormat="1" applyFont="1" applyFill="1" applyBorder="1" applyAlignment="1">
      <alignment horizontal="center" vertical="center" wrapText="1"/>
    </xf>
    <xf numFmtId="164" fontId="29" fillId="0" borderId="67" xfId="0" applyNumberFormat="1" applyFont="1" applyBorder="1" applyAlignment="1">
      <alignment horizontal="center" vertical="center" wrapText="1"/>
    </xf>
    <xf numFmtId="164" fontId="24" fillId="0" borderId="67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164" fontId="24" fillId="0" borderId="3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3" fontId="24" fillId="0" borderId="38" xfId="0" applyNumberFormat="1" applyFont="1" applyBorder="1" applyAlignment="1">
      <alignment horizontal="center" vertical="center" wrapText="1"/>
    </xf>
    <xf numFmtId="3" fontId="24" fillId="0" borderId="47" xfId="0" applyNumberFormat="1" applyFont="1" applyBorder="1" applyAlignment="1">
      <alignment horizontal="center" vertical="center" wrapText="1"/>
    </xf>
    <xf numFmtId="3" fontId="24" fillId="0" borderId="67" xfId="0" applyNumberFormat="1" applyFont="1" applyBorder="1" applyAlignment="1">
      <alignment horizontal="center" vertical="center" wrapText="1"/>
    </xf>
    <xf numFmtId="3" fontId="24" fillId="0" borderId="36" xfId="0" applyNumberFormat="1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3" fontId="24" fillId="2" borderId="38" xfId="0" applyNumberFormat="1" applyFont="1" applyFill="1" applyBorder="1" applyAlignment="1">
      <alignment horizontal="center" vertical="center" wrapText="1"/>
    </xf>
    <xf numFmtId="3" fontId="29" fillId="0" borderId="47" xfId="0" applyNumberFormat="1" applyFont="1" applyBorder="1" applyAlignment="1">
      <alignment horizontal="center" vertical="center" wrapText="1"/>
    </xf>
    <xf numFmtId="3" fontId="24" fillId="2" borderId="36" xfId="0" applyNumberFormat="1" applyFont="1" applyFill="1" applyBorder="1" applyAlignment="1">
      <alignment horizontal="center" vertical="center" wrapText="1"/>
    </xf>
    <xf numFmtId="3" fontId="29" fillId="0" borderId="67" xfId="0" applyNumberFormat="1" applyFont="1" applyBorder="1" applyAlignment="1">
      <alignment horizontal="center" vertical="center" wrapText="1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/>
    <xf numFmtId="0" fontId="34" fillId="3" borderId="0" xfId="0" applyFont="1" applyFill="1"/>
    <xf numFmtId="0" fontId="34" fillId="3" borderId="0" xfId="0" applyFont="1" applyFill="1" applyAlignment="1">
      <alignment horizontal="center"/>
    </xf>
    <xf numFmtId="0" fontId="36" fillId="3" borderId="0" xfId="0" applyFont="1" applyFill="1"/>
    <xf numFmtId="0" fontId="37" fillId="3" borderId="23" xfId="0" applyFont="1" applyFill="1" applyBorder="1" applyAlignment="1">
      <alignment horizontal="center" vertical="center" wrapText="1"/>
    </xf>
    <xf numFmtId="0" fontId="37" fillId="3" borderId="32" xfId="0" applyFont="1" applyFill="1" applyBorder="1" applyAlignment="1">
      <alignment horizontal="center" vertical="center" wrapText="1"/>
    </xf>
    <xf numFmtId="0" fontId="37" fillId="3" borderId="63" xfId="0" applyFont="1" applyFill="1" applyBorder="1" applyAlignment="1">
      <alignment horizontal="center" vertical="center" wrapText="1"/>
    </xf>
    <xf numFmtId="0" fontId="37" fillId="3" borderId="45" xfId="0" applyFont="1" applyFill="1" applyBorder="1" applyAlignment="1">
      <alignment horizontal="center" vertical="center" wrapText="1"/>
    </xf>
    <xf numFmtId="0" fontId="37" fillId="3" borderId="46" xfId="0" applyFont="1" applyFill="1" applyBorder="1" applyAlignment="1">
      <alignment horizontal="center" vertical="center" wrapText="1"/>
    </xf>
    <xf numFmtId="0" fontId="37" fillId="3" borderId="71" xfId="0" applyFont="1" applyFill="1" applyBorder="1" applyAlignment="1">
      <alignment horizontal="center" vertical="center" wrapText="1"/>
    </xf>
    <xf numFmtId="0" fontId="37" fillId="3" borderId="30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37" fillId="3" borderId="29" xfId="0" applyFont="1" applyFill="1" applyBorder="1" applyAlignment="1">
      <alignment horizontal="center" vertical="center" wrapText="1"/>
    </xf>
    <xf numFmtId="0" fontId="38" fillId="3" borderId="0" xfId="0" applyFont="1" applyFill="1"/>
    <xf numFmtId="1" fontId="39" fillId="3" borderId="0" xfId="1" applyNumberFormat="1" applyFont="1" applyFill="1" applyAlignment="1">
      <alignment horizontal="center" vertical="center"/>
    </xf>
    <xf numFmtId="165" fontId="39" fillId="3" borderId="0" xfId="1" applyNumberFormat="1" applyFont="1" applyFill="1" applyAlignment="1">
      <alignment horizontal="center" vertical="center"/>
    </xf>
    <xf numFmtId="1" fontId="36" fillId="3" borderId="0" xfId="0" applyNumberFormat="1" applyFont="1" applyFill="1"/>
    <xf numFmtId="0" fontId="40" fillId="3" borderId="0" xfId="0" applyFont="1" applyFill="1"/>
    <xf numFmtId="0" fontId="40" fillId="3" borderId="0" xfId="0" applyFont="1" applyFill="1" applyAlignment="1">
      <alignment vertical="center"/>
    </xf>
    <xf numFmtId="0" fontId="39" fillId="3" borderId="0" xfId="0" applyFont="1" applyFill="1" applyAlignment="1">
      <alignment vertical="center" wrapText="1"/>
    </xf>
    <xf numFmtId="0" fontId="42" fillId="3" borderId="0" xfId="0" applyFont="1" applyFill="1"/>
    <xf numFmtId="0" fontId="46" fillId="3" borderId="6" xfId="0" applyFont="1" applyFill="1" applyBorder="1" applyAlignment="1">
      <alignment horizontal="center" vertical="center" wrapText="1"/>
    </xf>
    <xf numFmtId="0" fontId="45" fillId="3" borderId="8" xfId="0" applyFont="1" applyFill="1" applyBorder="1" applyAlignment="1">
      <alignment vertical="center" wrapText="1"/>
    </xf>
    <xf numFmtId="0" fontId="45" fillId="3" borderId="9" xfId="0" applyFont="1" applyFill="1" applyBorder="1" applyAlignment="1">
      <alignment vertical="center" wrapText="1"/>
    </xf>
    <xf numFmtId="0" fontId="47" fillId="3" borderId="13" xfId="0" applyFont="1" applyFill="1" applyBorder="1" applyAlignment="1">
      <alignment horizontal="center" vertical="center" wrapText="1" shrinkToFit="1"/>
    </xf>
    <xf numFmtId="0" fontId="42" fillId="3" borderId="72" xfId="0" applyFont="1" applyFill="1" applyBorder="1" applyAlignment="1">
      <alignment horizontal="center" vertical="center"/>
    </xf>
    <xf numFmtId="0" fontId="42" fillId="3" borderId="19" xfId="0" applyFont="1" applyFill="1" applyBorder="1" applyAlignment="1">
      <alignment horizontal="center" vertical="center"/>
    </xf>
    <xf numFmtId="0" fontId="42" fillId="3" borderId="31" xfId="0" applyFont="1" applyFill="1" applyBorder="1" applyAlignment="1">
      <alignment horizontal="center" vertical="center"/>
    </xf>
    <xf numFmtId="1" fontId="42" fillId="3" borderId="31" xfId="1" applyNumberFormat="1" applyFont="1" applyFill="1" applyBorder="1" applyAlignment="1">
      <alignment horizontal="center" vertical="center"/>
    </xf>
    <xf numFmtId="0" fontId="42" fillId="3" borderId="56" xfId="0" applyFont="1" applyFill="1" applyBorder="1" applyAlignment="1">
      <alignment horizontal="center" vertical="center"/>
    </xf>
    <xf numFmtId="0" fontId="42" fillId="3" borderId="0" xfId="0" applyFont="1" applyFill="1" applyAlignment="1">
      <alignment vertical="center"/>
    </xf>
    <xf numFmtId="0" fontId="42" fillId="3" borderId="10" xfId="0" applyFont="1" applyFill="1" applyBorder="1" applyAlignment="1">
      <alignment horizontal="center" vertical="center"/>
    </xf>
    <xf numFmtId="0" fontId="48" fillId="3" borderId="1" xfId="1" applyFont="1" applyFill="1" applyBorder="1" applyAlignment="1">
      <alignment vertical="center" wrapText="1"/>
    </xf>
    <xf numFmtId="1" fontId="42" fillId="3" borderId="1" xfId="0" applyNumberFormat="1" applyFont="1" applyFill="1" applyBorder="1" applyAlignment="1">
      <alignment horizontal="center" vertical="center"/>
    </xf>
    <xf numFmtId="165" fontId="42" fillId="3" borderId="1" xfId="1" applyNumberFormat="1" applyFont="1" applyFill="1" applyBorder="1" applyAlignment="1">
      <alignment horizontal="center" vertical="center"/>
    </xf>
    <xf numFmtId="1" fontId="42" fillId="3" borderId="10" xfId="0" applyNumberFormat="1" applyFont="1" applyFill="1" applyBorder="1" applyAlignment="1">
      <alignment horizontal="center" vertical="center"/>
    </xf>
    <xf numFmtId="1" fontId="42" fillId="3" borderId="1" xfId="1" applyNumberFormat="1" applyFont="1" applyFill="1" applyBorder="1" applyAlignment="1">
      <alignment horizontal="center" vertical="center"/>
    </xf>
    <xf numFmtId="1" fontId="42" fillId="3" borderId="11" xfId="0" applyNumberFormat="1" applyFont="1" applyFill="1" applyBorder="1" applyAlignment="1">
      <alignment horizontal="center" vertical="center"/>
    </xf>
    <xf numFmtId="1" fontId="42" fillId="3" borderId="2" xfId="0" applyNumberFormat="1" applyFont="1" applyFill="1" applyBorder="1" applyAlignment="1">
      <alignment horizontal="center" vertical="center"/>
    </xf>
    <xf numFmtId="1" fontId="42" fillId="3" borderId="61" xfId="1" applyNumberFormat="1" applyFont="1" applyFill="1" applyBorder="1" applyAlignment="1">
      <alignment horizontal="center" vertical="center"/>
    </xf>
    <xf numFmtId="1" fontId="42" fillId="3" borderId="11" xfId="1" applyNumberFormat="1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3" borderId="68" xfId="0" applyFont="1" applyFill="1" applyBorder="1" applyAlignment="1">
      <alignment horizontal="center" vertical="center"/>
    </xf>
    <xf numFmtId="0" fontId="42" fillId="3" borderId="11" xfId="0" applyFont="1" applyFill="1" applyBorder="1" applyAlignment="1">
      <alignment horizontal="center" vertical="center"/>
    </xf>
    <xf numFmtId="1" fontId="42" fillId="3" borderId="31" xfId="0" applyNumberFormat="1" applyFont="1" applyFill="1" applyBorder="1" applyAlignment="1">
      <alignment horizontal="center" vertical="center"/>
    </xf>
    <xf numFmtId="1" fontId="42" fillId="3" borderId="56" xfId="0" applyNumberFormat="1" applyFont="1" applyFill="1" applyBorder="1" applyAlignment="1">
      <alignment horizontal="center" vertical="center"/>
    </xf>
    <xf numFmtId="1" fontId="42" fillId="3" borderId="56" xfId="1" applyNumberFormat="1" applyFont="1" applyFill="1" applyBorder="1" applyAlignment="1">
      <alignment horizontal="center" vertical="center"/>
    </xf>
    <xf numFmtId="0" fontId="42" fillId="3" borderId="12" xfId="0" applyFont="1" applyFill="1" applyBorder="1" applyAlignment="1">
      <alignment horizontal="center" vertical="center"/>
    </xf>
    <xf numFmtId="0" fontId="48" fillId="3" borderId="13" xfId="1" applyFont="1" applyFill="1" applyBorder="1" applyAlignment="1">
      <alignment vertical="center" wrapText="1"/>
    </xf>
    <xf numFmtId="1" fontId="42" fillId="3" borderId="13" xfId="0" applyNumberFormat="1" applyFont="1" applyFill="1" applyBorder="1" applyAlignment="1">
      <alignment horizontal="center" vertical="center"/>
    </xf>
    <xf numFmtId="165" fontId="42" fillId="3" borderId="13" xfId="1" applyNumberFormat="1" applyFont="1" applyFill="1" applyBorder="1" applyAlignment="1">
      <alignment horizontal="center" vertical="center"/>
    </xf>
    <xf numFmtId="1" fontId="42" fillId="3" borderId="66" xfId="0" applyNumberFormat="1" applyFont="1" applyFill="1" applyBorder="1" applyAlignment="1">
      <alignment horizontal="center" vertical="center"/>
    </xf>
    <xf numFmtId="1" fontId="42" fillId="3" borderId="12" xfId="0" applyNumberFormat="1" applyFont="1" applyFill="1" applyBorder="1" applyAlignment="1">
      <alignment horizontal="center" vertical="center"/>
    </xf>
    <xf numFmtId="1" fontId="42" fillId="3" borderId="13" xfId="1" applyNumberFormat="1" applyFont="1" applyFill="1" applyBorder="1" applyAlignment="1">
      <alignment horizontal="center" vertical="center"/>
    </xf>
    <xf numFmtId="1" fontId="42" fillId="3" borderId="14" xfId="0" applyNumberFormat="1" applyFont="1" applyFill="1" applyBorder="1" applyAlignment="1">
      <alignment horizontal="center" vertical="center"/>
    </xf>
    <xf numFmtId="1" fontId="42" fillId="3" borderId="41" xfId="0" applyNumberFormat="1" applyFont="1" applyFill="1" applyBorder="1" applyAlignment="1">
      <alignment horizontal="center" vertical="center"/>
    </xf>
    <xf numFmtId="1" fontId="42" fillId="3" borderId="70" xfId="0" applyNumberFormat="1" applyFont="1" applyFill="1" applyBorder="1" applyAlignment="1">
      <alignment horizontal="center" vertical="center"/>
    </xf>
    <xf numFmtId="1" fontId="42" fillId="3" borderId="20" xfId="1" applyNumberFormat="1" applyFont="1" applyFill="1" applyBorder="1" applyAlignment="1">
      <alignment horizontal="center" vertical="center"/>
    </xf>
    <xf numFmtId="1" fontId="42" fillId="3" borderId="14" xfId="1" applyNumberFormat="1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1" fontId="42" fillId="3" borderId="41" xfId="1" applyNumberFormat="1" applyFont="1" applyFill="1" applyBorder="1" applyAlignment="1">
      <alignment horizontal="center" vertical="center"/>
    </xf>
    <xf numFmtId="0" fontId="42" fillId="3" borderId="73" xfId="0" applyFont="1" applyFill="1" applyBorder="1" applyAlignment="1">
      <alignment horizontal="center" vertical="center"/>
    </xf>
    <xf numFmtId="0" fontId="42" fillId="3" borderId="14" xfId="0" applyFont="1" applyFill="1" applyBorder="1" applyAlignment="1">
      <alignment horizontal="center" vertical="center"/>
    </xf>
    <xf numFmtId="1" fontId="45" fillId="4" borderId="32" xfId="1" applyNumberFormat="1" applyFont="1" applyFill="1" applyBorder="1" applyAlignment="1">
      <alignment horizontal="center" vertical="center"/>
    </xf>
    <xf numFmtId="165" fontId="45" fillId="4" borderId="32" xfId="1" applyNumberFormat="1" applyFont="1" applyFill="1" applyBorder="1" applyAlignment="1">
      <alignment horizontal="center" vertical="center"/>
    </xf>
    <xf numFmtId="1" fontId="45" fillId="4" borderId="63" xfId="1" applyNumberFormat="1" applyFont="1" applyFill="1" applyBorder="1" applyAlignment="1">
      <alignment horizontal="center" vertical="center"/>
    </xf>
    <xf numFmtId="1" fontId="45" fillId="4" borderId="45" xfId="1" applyNumberFormat="1" applyFont="1" applyFill="1" applyBorder="1" applyAlignment="1">
      <alignment horizontal="center" vertical="center"/>
    </xf>
    <xf numFmtId="0" fontId="33" fillId="4" borderId="0" xfId="0" applyFont="1" applyFill="1"/>
    <xf numFmtId="1" fontId="42" fillId="3" borderId="66" xfId="1" applyNumberFormat="1" applyFont="1" applyFill="1" applyBorder="1" applyAlignment="1">
      <alignment horizontal="center" vertical="center"/>
    </xf>
    <xf numFmtId="1" fontId="45" fillId="4" borderId="23" xfId="1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" fontId="34" fillId="3" borderId="0" xfId="0" applyNumberFormat="1" applyFont="1" applyFill="1"/>
    <xf numFmtId="0" fontId="49" fillId="0" borderId="0" xfId="0" applyFont="1" applyAlignment="1">
      <alignment vertical="center" wrapText="1"/>
    </xf>
    <xf numFmtId="1" fontId="45" fillId="4" borderId="46" xfId="1" applyNumberFormat="1" applyFont="1" applyFill="1" applyBorder="1" applyAlignment="1">
      <alignment horizontal="center" vertical="center"/>
    </xf>
    <xf numFmtId="0" fontId="48" fillId="3" borderId="31" xfId="1" applyFont="1" applyFill="1" applyBorder="1" applyAlignment="1">
      <alignment vertical="center" wrapText="1"/>
    </xf>
    <xf numFmtId="165" fontId="42" fillId="3" borderId="31" xfId="1" applyNumberFormat="1" applyFont="1" applyFill="1" applyBorder="1" applyAlignment="1">
      <alignment horizontal="center" vertical="center"/>
    </xf>
    <xf numFmtId="1" fontId="42" fillId="3" borderId="19" xfId="0" applyNumberFormat="1" applyFont="1" applyFill="1" applyBorder="1" applyAlignment="1">
      <alignment horizontal="center" vertical="center"/>
    </xf>
    <xf numFmtId="1" fontId="42" fillId="3" borderId="65" xfId="0" applyNumberFormat="1" applyFont="1" applyFill="1" applyBorder="1" applyAlignment="1">
      <alignment horizontal="center" vertical="center"/>
    </xf>
    <xf numFmtId="1" fontId="42" fillId="3" borderId="64" xfId="1" applyNumberFormat="1" applyFont="1" applyFill="1" applyBorder="1" applyAlignment="1">
      <alignment horizontal="center" vertical="center"/>
    </xf>
    <xf numFmtId="1" fontId="45" fillId="4" borderId="71" xfId="1" applyNumberFormat="1" applyFont="1" applyFill="1" applyBorder="1" applyAlignment="1">
      <alignment horizontal="center" vertical="center"/>
    </xf>
    <xf numFmtId="3" fontId="60" fillId="0" borderId="0" xfId="0" applyNumberFormat="1" applyFont="1" applyAlignment="1">
      <alignment horizontal="center" vertical="center" wrapText="1"/>
    </xf>
    <xf numFmtId="0" fontId="61" fillId="0" borderId="19" xfId="0" applyFont="1" applyBorder="1" applyAlignment="1">
      <alignment horizontal="center" vertical="center" wrapText="1"/>
    </xf>
    <xf numFmtId="0" fontId="61" fillId="0" borderId="56" xfId="0" applyFont="1" applyBorder="1" applyAlignment="1">
      <alignment horizontal="left" vertical="center" wrapText="1"/>
    </xf>
    <xf numFmtId="3" fontId="62" fillId="0" borderId="19" xfId="0" applyNumberFormat="1" applyFont="1" applyBorder="1" applyAlignment="1">
      <alignment horizontal="center" vertical="center" wrapText="1"/>
    </xf>
    <xf numFmtId="3" fontId="62" fillId="3" borderId="31" xfId="0" applyNumberFormat="1" applyFont="1" applyFill="1" applyBorder="1" applyAlignment="1">
      <alignment horizontal="center" vertical="center" wrapText="1"/>
    </xf>
    <xf numFmtId="3" fontId="61" fillId="0" borderId="31" xfId="0" applyNumberFormat="1" applyFont="1" applyBorder="1" applyAlignment="1">
      <alignment horizontal="center" vertical="center" wrapText="1"/>
    </xf>
    <xf numFmtId="3" fontId="61" fillId="3" borderId="31" xfId="0" applyNumberFormat="1" applyFont="1" applyFill="1" applyBorder="1" applyAlignment="1">
      <alignment horizontal="center" vertical="center" wrapText="1"/>
    </xf>
    <xf numFmtId="3" fontId="63" fillId="0" borderId="56" xfId="0" applyNumberFormat="1" applyFont="1" applyBorder="1" applyAlignment="1">
      <alignment horizontal="center" vertical="center" wrapText="1"/>
    </xf>
    <xf numFmtId="3" fontId="64" fillId="0" borderId="19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left" vertical="center" wrapText="1"/>
    </xf>
    <xf numFmtId="0" fontId="61" fillId="0" borderId="12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left" vertical="center" wrapText="1"/>
    </xf>
    <xf numFmtId="3" fontId="62" fillId="0" borderId="35" xfId="0" applyNumberFormat="1" applyFont="1" applyBorder="1" applyAlignment="1">
      <alignment horizontal="center" vertical="center" wrapText="1"/>
    </xf>
    <xf numFmtId="3" fontId="62" fillId="3" borderId="66" xfId="0" applyNumberFormat="1" applyFont="1" applyFill="1" applyBorder="1" applyAlignment="1">
      <alignment horizontal="center" vertical="center" wrapText="1"/>
    </xf>
    <xf numFmtId="3" fontId="61" fillId="0" borderId="66" xfId="0" applyNumberFormat="1" applyFont="1" applyBorder="1" applyAlignment="1">
      <alignment horizontal="center" vertical="center" wrapText="1"/>
    </xf>
    <xf numFmtId="3" fontId="63" fillId="0" borderId="41" xfId="0" applyNumberFormat="1" applyFont="1" applyBorder="1" applyAlignment="1">
      <alignment horizontal="center" vertical="center" wrapText="1"/>
    </xf>
    <xf numFmtId="3" fontId="64" fillId="0" borderId="35" xfId="0" applyNumberFormat="1" applyFont="1" applyBorder="1" applyAlignment="1">
      <alignment horizontal="center" vertical="center" wrapText="1"/>
    </xf>
    <xf numFmtId="3" fontId="62" fillId="2" borderId="23" xfId="0" applyNumberFormat="1" applyFont="1" applyFill="1" applyBorder="1" applyAlignment="1">
      <alignment horizontal="center" vertical="center" wrapText="1"/>
    </xf>
    <xf numFmtId="3" fontId="62" fillId="2" borderId="32" xfId="0" applyNumberFormat="1" applyFont="1" applyFill="1" applyBorder="1" applyAlignment="1">
      <alignment horizontal="center" vertical="center" wrapText="1"/>
    </xf>
    <xf numFmtId="1" fontId="63" fillId="2" borderId="63" xfId="0" applyNumberFormat="1" applyFont="1" applyFill="1" applyBorder="1" applyAlignment="1">
      <alignment horizontal="center" vertical="center" wrapText="1"/>
    </xf>
    <xf numFmtId="3" fontId="64" fillId="2" borderId="23" xfId="0" applyNumberFormat="1" applyFont="1" applyFill="1" applyBorder="1" applyAlignment="1">
      <alignment horizontal="center" vertical="center" wrapText="1"/>
    </xf>
    <xf numFmtId="3" fontId="64" fillId="2" borderId="32" xfId="0" applyNumberFormat="1" applyFont="1" applyFill="1" applyBorder="1" applyAlignment="1">
      <alignment horizontal="center" vertical="center" wrapText="1"/>
    </xf>
    <xf numFmtId="3" fontId="63" fillId="2" borderId="45" xfId="0" applyNumberFormat="1" applyFont="1" applyFill="1" applyBorder="1" applyAlignment="1">
      <alignment horizontal="center" vertical="center" wrapText="1"/>
    </xf>
    <xf numFmtId="0" fontId="63" fillId="2" borderId="45" xfId="0" applyFont="1" applyFill="1" applyBorder="1" applyAlignment="1">
      <alignment horizontal="center" vertical="center" wrapText="1"/>
    </xf>
    <xf numFmtId="3" fontId="61" fillId="3" borderId="66" xfId="0" applyNumberFormat="1" applyFont="1" applyFill="1" applyBorder="1" applyAlignment="1">
      <alignment horizontal="center" vertical="center" wrapText="1"/>
    </xf>
    <xf numFmtId="3" fontId="62" fillId="0" borderId="56" xfId="0" applyNumberFormat="1" applyFont="1" applyBorder="1" applyAlignment="1">
      <alignment horizontal="center" vertical="center" wrapText="1"/>
    </xf>
    <xf numFmtId="3" fontId="64" fillId="2" borderId="35" xfId="0" applyNumberFormat="1" applyFont="1" applyFill="1" applyBorder="1" applyAlignment="1">
      <alignment horizontal="center" vertical="center" wrapText="1"/>
    </xf>
    <xf numFmtId="3" fontId="64" fillId="2" borderId="66" xfId="0" applyNumberFormat="1" applyFont="1" applyFill="1" applyBorder="1" applyAlignment="1">
      <alignment horizontal="center" vertical="center" wrapText="1"/>
    </xf>
    <xf numFmtId="3" fontId="63" fillId="2" borderId="41" xfId="0" applyNumberFormat="1" applyFont="1" applyFill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14" fontId="55" fillId="0" borderId="12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3" fontId="62" fillId="0" borderId="64" xfId="0" applyNumberFormat="1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3" fontId="62" fillId="0" borderId="36" xfId="0" applyNumberFormat="1" applyFont="1" applyBorder="1" applyAlignment="1">
      <alignment horizontal="center" vertical="center" wrapText="1"/>
    </xf>
    <xf numFmtId="3" fontId="62" fillId="0" borderId="41" xfId="0" applyNumberFormat="1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61" fillId="0" borderId="15" xfId="0" applyFont="1" applyBorder="1" applyAlignment="1">
      <alignment horizontal="left" vertical="center" wrapText="1"/>
    </xf>
    <xf numFmtId="3" fontId="62" fillId="0" borderId="5" xfId="0" applyNumberFormat="1" applyFont="1" applyBorder="1" applyAlignment="1">
      <alignment horizontal="center" vertical="center" wrapText="1"/>
    </xf>
    <xf numFmtId="3" fontId="62" fillId="3" borderId="6" xfId="0" applyNumberFormat="1" applyFont="1" applyFill="1" applyBorder="1" applyAlignment="1">
      <alignment horizontal="center" vertical="center" wrapText="1"/>
    </xf>
    <xf numFmtId="3" fontId="62" fillId="0" borderId="7" xfId="0" applyNumberFormat="1" applyFont="1" applyBorder="1" applyAlignment="1">
      <alignment horizontal="center" vertical="center" wrapText="1"/>
    </xf>
    <xf numFmtId="3" fontId="62" fillId="0" borderId="15" xfId="0" applyNumberFormat="1" applyFont="1" applyBorder="1" applyAlignment="1">
      <alignment horizontal="center" vertical="center" wrapText="1"/>
    </xf>
    <xf numFmtId="3" fontId="64" fillId="0" borderId="5" xfId="0" applyNumberFormat="1" applyFont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3" fontId="64" fillId="0" borderId="6" xfId="0" applyNumberFormat="1" applyFont="1" applyBorder="1" applyAlignment="1">
      <alignment horizontal="center" vertical="center" wrapText="1"/>
    </xf>
    <xf numFmtId="3" fontId="64" fillId="0" borderId="31" xfId="0" applyNumberFormat="1" applyFont="1" applyBorder="1" applyAlignment="1">
      <alignment horizontal="center" vertical="center" wrapText="1"/>
    </xf>
    <xf numFmtId="3" fontId="64" fillId="0" borderId="66" xfId="0" applyNumberFormat="1" applyFont="1" applyBorder="1" applyAlignment="1">
      <alignment horizontal="center" vertical="center" wrapText="1"/>
    </xf>
    <xf numFmtId="0" fontId="2" fillId="0" borderId="0" xfId="2"/>
    <xf numFmtId="0" fontId="67" fillId="0" borderId="0" xfId="2" applyFont="1" applyProtection="1">
      <protection locked="0"/>
    </xf>
    <xf numFmtId="166" fontId="67" fillId="0" borderId="0" xfId="2" applyNumberFormat="1" applyFont="1" applyProtection="1">
      <protection locked="0"/>
    </xf>
    <xf numFmtId="3" fontId="67" fillId="0" borderId="0" xfId="2" applyNumberFormat="1" applyFont="1" applyProtection="1">
      <protection locked="0"/>
    </xf>
    <xf numFmtId="0" fontId="69" fillId="0" borderId="0" xfId="2" applyFont="1" applyAlignment="1" applyProtection="1">
      <alignment horizontal="right" vertical="center"/>
      <protection locked="0"/>
    </xf>
    <xf numFmtId="166" fontId="69" fillId="0" borderId="0" xfId="2" applyNumberFormat="1" applyFont="1" applyAlignment="1" applyProtection="1">
      <alignment horizontal="right" vertical="center"/>
      <protection locked="0"/>
    </xf>
    <xf numFmtId="0" fontId="68" fillId="0" borderId="0" xfId="2" applyFont="1" applyAlignment="1" applyProtection="1">
      <alignment horizontal="right" vertical="center"/>
      <protection locked="0"/>
    </xf>
    <xf numFmtId="0" fontId="70" fillId="0" borderId="0" xfId="2" applyFont="1" applyProtection="1">
      <protection locked="0"/>
    </xf>
    <xf numFmtId="14" fontId="2" fillId="0" borderId="0" xfId="2" applyNumberFormat="1"/>
    <xf numFmtId="0" fontId="72" fillId="0" borderId="0" xfId="2" applyFont="1" applyAlignment="1" applyProtection="1">
      <alignment vertical="center" wrapText="1"/>
      <protection locked="0"/>
    </xf>
    <xf numFmtId="0" fontId="72" fillId="0" borderId="0" xfId="2" applyFont="1" applyAlignment="1" applyProtection="1">
      <alignment vertical="center"/>
      <protection locked="0"/>
    </xf>
    <xf numFmtId="0" fontId="73" fillId="0" borderId="0" xfId="2" applyFont="1" applyAlignment="1" applyProtection="1">
      <alignment vertical="center"/>
      <protection locked="0"/>
    </xf>
    <xf numFmtId="0" fontId="42" fillId="0" borderId="0" xfId="2" applyFont="1" applyAlignment="1" applyProtection="1">
      <alignment vertical="center"/>
      <protection locked="0"/>
    </xf>
    <xf numFmtId="0" fontId="72" fillId="0" borderId="0" xfId="2" applyFont="1" applyAlignment="1" applyProtection="1">
      <alignment horizontal="center" vertical="center"/>
      <protection locked="0"/>
    </xf>
    <xf numFmtId="0" fontId="74" fillId="0" borderId="0" xfId="2" applyFont="1" applyProtection="1">
      <protection locked="0"/>
    </xf>
    <xf numFmtId="3" fontId="75" fillId="3" borderId="33" xfId="3" applyNumberFormat="1" applyFont="1" applyFill="1" applyBorder="1" applyAlignment="1" applyProtection="1">
      <alignment horizontal="center" vertical="center" wrapText="1"/>
      <protection locked="0"/>
    </xf>
    <xf numFmtId="0" fontId="75" fillId="3" borderId="1" xfId="2" applyFont="1" applyFill="1" applyBorder="1" applyAlignment="1" applyProtection="1">
      <alignment horizontal="center" vertical="center" wrapText="1"/>
      <protection locked="0"/>
    </xf>
    <xf numFmtId="3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75" fillId="3" borderId="4" xfId="2" applyFont="1" applyFill="1" applyBorder="1" applyAlignment="1" applyProtection="1">
      <alignment horizontal="center" vertical="center" wrapText="1"/>
      <protection locked="0"/>
    </xf>
    <xf numFmtId="166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77" fillId="0" borderId="4" xfId="2" applyFont="1" applyBorder="1" applyAlignment="1" applyProtection="1">
      <alignment horizontal="center" vertical="center" wrapText="1"/>
      <protection locked="0"/>
    </xf>
    <xf numFmtId="3" fontId="77" fillId="0" borderId="4" xfId="2" applyNumberFormat="1" applyFont="1" applyBorder="1" applyAlignment="1" applyProtection="1">
      <alignment horizontal="center" vertical="center" wrapText="1"/>
      <protection locked="0"/>
    </xf>
    <xf numFmtId="166" fontId="81" fillId="0" borderId="4" xfId="4" applyNumberFormat="1" applyFont="1" applyBorder="1" applyAlignment="1" applyProtection="1">
      <alignment horizontal="center" vertical="center" wrapText="1"/>
      <protection locked="0"/>
    </xf>
    <xf numFmtId="3" fontId="82" fillId="0" borderId="4" xfId="2" applyNumberFormat="1" applyFont="1" applyBorder="1" applyAlignment="1" applyProtection="1">
      <alignment horizontal="center" vertical="center" wrapText="1"/>
      <protection locked="0"/>
    </xf>
    <xf numFmtId="167" fontId="77" fillId="0" borderId="4" xfId="2" applyNumberFormat="1" applyFont="1" applyBorder="1" applyAlignment="1" applyProtection="1">
      <alignment horizontal="center" vertical="center" wrapText="1"/>
      <protection locked="0"/>
    </xf>
    <xf numFmtId="3" fontId="77" fillId="5" borderId="4" xfId="2" applyNumberFormat="1" applyFont="1" applyFill="1" applyBorder="1" applyAlignment="1" applyProtection="1">
      <alignment horizontal="center" vertical="center" wrapText="1"/>
      <protection locked="0"/>
    </xf>
    <xf numFmtId="1" fontId="77" fillId="0" borderId="4" xfId="2" applyNumberFormat="1" applyFont="1" applyBorder="1" applyAlignment="1" applyProtection="1">
      <alignment horizontal="center" vertical="center" wrapText="1"/>
      <protection locked="0"/>
    </xf>
    <xf numFmtId="1" fontId="2" fillId="0" borderId="0" xfId="2" applyNumberFormat="1"/>
    <xf numFmtId="0" fontId="83" fillId="0" borderId="80" xfId="2" applyFont="1" applyBorder="1"/>
    <xf numFmtId="0" fontId="84" fillId="0" borderId="80" xfId="2" applyFont="1" applyBorder="1" applyAlignment="1" applyProtection="1">
      <alignment horizontal="center" vertical="center" wrapText="1"/>
      <protection locked="0"/>
    </xf>
    <xf numFmtId="3" fontId="84" fillId="0" borderId="80" xfId="2" applyNumberFormat="1" applyFont="1" applyBorder="1" applyAlignment="1" applyProtection="1">
      <alignment horizontal="center" vertical="center" wrapText="1"/>
      <protection locked="0"/>
    </xf>
    <xf numFmtId="0" fontId="84" fillId="0" borderId="80" xfId="4" applyFont="1" applyBorder="1" applyAlignment="1" applyProtection="1">
      <alignment horizontal="center" vertical="center" wrapText="1"/>
      <protection locked="0"/>
    </xf>
    <xf numFmtId="0" fontId="84" fillId="0" borderId="80" xfId="4" applyFont="1" applyBorder="1" applyAlignment="1">
      <alignment horizontal="center" vertical="center" wrapText="1"/>
    </xf>
    <xf numFmtId="14" fontId="84" fillId="0" borderId="80" xfId="4" applyNumberFormat="1" applyFont="1" applyBorder="1" applyAlignment="1" applyProtection="1">
      <alignment horizontal="center" vertical="center" wrapText="1"/>
      <protection locked="0"/>
    </xf>
    <xf numFmtId="1" fontId="84" fillId="0" borderId="80" xfId="2" applyNumberFormat="1" applyFont="1" applyBorder="1" applyAlignment="1" applyProtection="1">
      <alignment horizontal="center" vertical="center" wrapText="1"/>
      <protection locked="0"/>
    </xf>
    <xf numFmtId="3" fontId="84" fillId="0" borderId="80" xfId="4" applyNumberFormat="1" applyFont="1" applyBorder="1" applyAlignment="1" applyProtection="1">
      <alignment horizontal="center" vertical="center" wrapText="1"/>
      <protection locked="0"/>
    </xf>
    <xf numFmtId="3" fontId="84" fillId="0" borderId="80" xfId="2" applyNumberFormat="1" applyFont="1" applyBorder="1" applyAlignment="1">
      <alignment horizontal="center" vertical="center" wrapText="1"/>
    </xf>
    <xf numFmtId="3" fontId="84" fillId="5" borderId="80" xfId="2" applyNumberFormat="1" applyFont="1" applyFill="1" applyBorder="1" applyAlignment="1">
      <alignment horizontal="center" vertical="center" wrapText="1"/>
    </xf>
    <xf numFmtId="3" fontId="84" fillId="5" borderId="80" xfId="4" applyNumberFormat="1" applyFont="1" applyFill="1" applyBorder="1" applyAlignment="1" applyProtection="1">
      <alignment horizontal="center" vertical="center" wrapText="1"/>
      <protection locked="0"/>
    </xf>
    <xf numFmtId="3" fontId="84" fillId="0" borderId="80" xfId="4" applyNumberFormat="1" applyFont="1" applyBorder="1" applyAlignment="1">
      <alignment horizontal="center" vertical="center" wrapText="1"/>
    </xf>
    <xf numFmtId="14" fontId="84" fillId="0" borderId="80" xfId="2" applyNumberFormat="1" applyFont="1" applyBorder="1" applyAlignment="1" applyProtection="1">
      <alignment horizontal="center" vertical="center" wrapText="1"/>
      <protection locked="0"/>
    </xf>
    <xf numFmtId="166" fontId="84" fillId="0" borderId="80" xfId="4" applyNumberFormat="1" applyFont="1" applyBorder="1" applyAlignment="1" applyProtection="1">
      <alignment horizontal="center" vertical="center" wrapText="1"/>
      <protection locked="0"/>
    </xf>
    <xf numFmtId="0" fontId="84" fillId="0" borderId="80" xfId="4" applyFont="1" applyBorder="1" applyAlignment="1" applyProtection="1">
      <alignment horizontal="justify" vertical="center" wrapText="1"/>
      <protection locked="0"/>
    </xf>
    <xf numFmtId="1" fontId="84" fillId="0" borderId="80" xfId="4" applyNumberFormat="1" applyFont="1" applyBorder="1" applyAlignment="1" applyProtection="1">
      <alignment horizontal="center" vertical="center" wrapText="1"/>
      <protection locked="0"/>
    </xf>
    <xf numFmtId="0" fontId="70" fillId="0" borderId="80" xfId="2" applyFont="1" applyBorder="1" applyAlignment="1">
      <alignment horizontal="center" vertical="center"/>
    </xf>
    <xf numFmtId="0" fontId="85" fillId="3" borderId="80" xfId="2" applyFont="1" applyFill="1" applyBorder="1" applyAlignment="1">
      <alignment horizontal="center" vertical="center" wrapText="1"/>
    </xf>
    <xf numFmtId="3" fontId="70" fillId="0" borderId="80" xfId="2" applyNumberFormat="1" applyFont="1" applyBorder="1" applyAlignment="1">
      <alignment horizontal="center" vertical="center"/>
    </xf>
    <xf numFmtId="0" fontId="83" fillId="0" borderId="0" xfId="2" applyFont="1"/>
    <xf numFmtId="0" fontId="81" fillId="0" borderId="80" xfId="2" applyFont="1" applyBorder="1" applyAlignment="1" applyProtection="1">
      <alignment horizontal="center" vertical="center" wrapText="1"/>
      <protection locked="0"/>
    </xf>
    <xf numFmtId="0" fontId="81" fillId="0" borderId="80" xfId="4" applyFont="1" applyBorder="1" applyAlignment="1" applyProtection="1">
      <alignment horizontal="center" vertical="center" wrapText="1"/>
      <protection locked="0"/>
    </xf>
    <xf numFmtId="0" fontId="81" fillId="0" borderId="80" xfId="4" applyFont="1" applyBorder="1" applyAlignment="1">
      <alignment horizontal="center" vertical="center" wrapText="1"/>
    </xf>
    <xf numFmtId="3" fontId="81" fillId="0" borderId="80" xfId="4" applyNumberFormat="1" applyFont="1" applyBorder="1" applyAlignment="1" applyProtection="1">
      <alignment horizontal="center" vertical="center" wrapText="1"/>
      <protection locked="0"/>
    </xf>
    <xf numFmtId="3" fontId="81" fillId="5" borderId="80" xfId="2" applyNumberFormat="1" applyFont="1" applyFill="1" applyBorder="1" applyAlignment="1">
      <alignment horizontal="center" vertical="center" wrapText="1"/>
    </xf>
    <xf numFmtId="3" fontId="81" fillId="0" borderId="80" xfId="2" applyNumberFormat="1" applyFont="1" applyBorder="1" applyAlignment="1" applyProtection="1">
      <alignment horizontal="center" vertical="center" wrapText="1"/>
      <protection locked="0"/>
    </xf>
    <xf numFmtId="166" fontId="81" fillId="0" borderId="80" xfId="4" applyNumberFormat="1" applyFont="1" applyBorder="1" applyAlignment="1" applyProtection="1">
      <alignment horizontal="center" vertical="center" wrapText="1"/>
      <protection locked="0"/>
    </xf>
    <xf numFmtId="0" fontId="81" fillId="0" borderId="80" xfId="4" applyFont="1" applyBorder="1" applyAlignment="1" applyProtection="1">
      <alignment horizontal="justify" vertical="center" wrapText="1"/>
      <protection locked="0"/>
    </xf>
    <xf numFmtId="1" fontId="81" fillId="0" borderId="80" xfId="4" applyNumberFormat="1" applyFont="1" applyBorder="1" applyAlignment="1" applyProtection="1">
      <alignment horizontal="center" vertical="center" wrapText="1"/>
      <protection locked="0"/>
    </xf>
    <xf numFmtId="3" fontId="81" fillId="0" borderId="80" xfId="4" applyNumberFormat="1" applyFont="1" applyBorder="1" applyAlignment="1">
      <alignment horizontal="center" vertical="center" wrapText="1"/>
    </xf>
    <xf numFmtId="0" fontId="86" fillId="0" borderId="80" xfId="4" applyFont="1" applyBorder="1" applyAlignment="1">
      <alignment horizontal="center" vertical="center" wrapText="1"/>
    </xf>
    <xf numFmtId="166" fontId="86" fillId="0" borderId="80" xfId="4" applyNumberFormat="1" applyFont="1" applyBorder="1" applyAlignment="1" applyProtection="1">
      <alignment horizontal="center" vertical="center" wrapText="1"/>
      <protection locked="0"/>
    </xf>
    <xf numFmtId="166" fontId="87" fillId="0" borderId="80" xfId="4" applyNumberFormat="1" applyFont="1" applyBorder="1" applyAlignment="1" applyProtection="1">
      <alignment horizontal="center" vertical="center" wrapText="1"/>
      <protection locked="0"/>
    </xf>
    <xf numFmtId="0" fontId="84" fillId="6" borderId="80" xfId="4" applyFont="1" applyFill="1" applyBorder="1" applyAlignment="1" applyProtection="1">
      <alignment horizontal="center" vertical="center" wrapText="1"/>
      <protection locked="0"/>
    </xf>
    <xf numFmtId="166" fontId="84" fillId="6" borderId="80" xfId="4" applyNumberFormat="1" applyFont="1" applyFill="1" applyBorder="1" applyAlignment="1" applyProtection="1">
      <alignment horizontal="center" vertical="center" wrapText="1"/>
      <protection locked="0"/>
    </xf>
    <xf numFmtId="0" fontId="84" fillId="6" borderId="80" xfId="4" applyFont="1" applyFill="1" applyBorder="1" applyAlignment="1" applyProtection="1">
      <alignment horizontal="justify" vertical="center" wrapText="1"/>
      <protection locked="0"/>
    </xf>
    <xf numFmtId="0" fontId="86" fillId="0" borderId="80" xfId="4" applyFont="1" applyBorder="1" applyAlignment="1" applyProtection="1">
      <alignment horizontal="center" vertical="center" wrapText="1"/>
      <protection locked="0"/>
    </xf>
    <xf numFmtId="0" fontId="88" fillId="0" borderId="80" xfId="4" applyFont="1" applyBorder="1" applyAlignment="1">
      <alignment horizontal="center" vertical="center" wrapText="1"/>
    </xf>
    <xf numFmtId="0" fontId="81" fillId="6" borderId="80" xfId="4" applyFont="1" applyFill="1" applyBorder="1" applyAlignment="1" applyProtection="1">
      <alignment horizontal="center" vertical="center" wrapText="1"/>
      <protection locked="0"/>
    </xf>
    <xf numFmtId="166" fontId="81" fillId="6" borderId="80" xfId="4" applyNumberFormat="1" applyFont="1" applyFill="1" applyBorder="1" applyAlignment="1" applyProtection="1">
      <alignment horizontal="center" vertical="center" wrapText="1"/>
      <protection locked="0"/>
    </xf>
    <xf numFmtId="0" fontId="52" fillId="0" borderId="0" xfId="0" applyFont="1" applyAlignment="1">
      <alignment horizontal="center" vertical="center" wrapText="1"/>
    </xf>
    <xf numFmtId="3" fontId="89" fillId="0" borderId="0" xfId="0" applyNumberFormat="1" applyFont="1" applyAlignment="1">
      <alignment horizontal="center" vertical="center" wrapText="1"/>
    </xf>
    <xf numFmtId="0" fontId="90" fillId="3" borderId="13" xfId="0" applyFont="1" applyFill="1" applyBorder="1" applyAlignment="1">
      <alignment horizontal="center" vertical="center" wrapText="1"/>
    </xf>
    <xf numFmtId="0" fontId="60" fillId="0" borderId="37" xfId="0" applyFont="1" applyBorder="1" applyAlignment="1">
      <alignment vertical="center" wrapText="1"/>
    </xf>
    <xf numFmtId="0" fontId="96" fillId="0" borderId="0" xfId="0" applyFont="1" applyAlignment="1">
      <alignment vertical="center" wrapText="1"/>
    </xf>
    <xf numFmtId="3" fontId="97" fillId="4" borderId="23" xfId="0" applyNumberFormat="1" applyFont="1" applyFill="1" applyBorder="1" applyAlignment="1">
      <alignment horizontal="center" vertical="center" wrapText="1"/>
    </xf>
    <xf numFmtId="3" fontId="97" fillId="4" borderId="32" xfId="0" applyNumberFormat="1" applyFont="1" applyFill="1" applyBorder="1" applyAlignment="1">
      <alignment horizontal="center" vertical="center" wrapText="1"/>
    </xf>
    <xf numFmtId="1" fontId="97" fillId="4" borderId="32" xfId="0" applyNumberFormat="1" applyFont="1" applyFill="1" applyBorder="1" applyAlignment="1">
      <alignment horizontal="center" vertical="center" wrapText="1"/>
    </xf>
    <xf numFmtId="0" fontId="97" fillId="4" borderId="0" xfId="0" applyFont="1" applyFill="1" applyAlignment="1">
      <alignment horizontal="center" vertical="center" wrapText="1"/>
    </xf>
    <xf numFmtId="0" fontId="97" fillId="0" borderId="82" xfId="0" applyFont="1" applyBorder="1" applyAlignment="1">
      <alignment horizontal="center" vertical="center" wrapText="1"/>
    </xf>
    <xf numFmtId="0" fontId="97" fillId="0" borderId="56" xfId="0" applyFont="1" applyBorder="1" applyAlignment="1">
      <alignment horizontal="left" vertical="center" wrapText="1"/>
    </xf>
    <xf numFmtId="3" fontId="98" fillId="0" borderId="19" xfId="0" applyNumberFormat="1" applyFont="1" applyBorder="1" applyAlignment="1">
      <alignment horizontal="center" vertical="center" wrapText="1"/>
    </xf>
    <xf numFmtId="3" fontId="98" fillId="0" borderId="31" xfId="0" applyNumberFormat="1" applyFont="1" applyBorder="1" applyAlignment="1">
      <alignment horizontal="center" vertical="center" wrapText="1"/>
    </xf>
    <xf numFmtId="1" fontId="98" fillId="0" borderId="31" xfId="0" applyNumberFormat="1" applyFont="1" applyBorder="1" applyAlignment="1">
      <alignment horizontal="center" vertical="center" wrapText="1"/>
    </xf>
    <xf numFmtId="3" fontId="98" fillId="0" borderId="5" xfId="0" applyNumberFormat="1" applyFont="1" applyBorder="1" applyAlignment="1">
      <alignment horizontal="center" vertical="center" wrapText="1"/>
    </xf>
    <xf numFmtId="3" fontId="98" fillId="0" borderId="6" xfId="0" applyNumberFormat="1" applyFont="1" applyBorder="1" applyAlignment="1">
      <alignment horizontal="center" vertical="center" wrapText="1"/>
    </xf>
    <xf numFmtId="3" fontId="97" fillId="0" borderId="6" xfId="0" applyNumberFormat="1" applyFont="1" applyBorder="1" applyAlignment="1">
      <alignment horizontal="center" vertical="center" wrapText="1"/>
    </xf>
    <xf numFmtId="3" fontId="97" fillId="0" borderId="19" xfId="0" applyNumberFormat="1" applyFont="1" applyBorder="1" applyAlignment="1">
      <alignment horizontal="center" vertical="center" wrapText="1"/>
    </xf>
    <xf numFmtId="3" fontId="97" fillId="0" borderId="31" xfId="0" applyNumberFormat="1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0" fontId="97" fillId="0" borderId="81" xfId="0" applyFont="1" applyBorder="1" applyAlignment="1">
      <alignment horizontal="center" vertical="center" wrapText="1"/>
    </xf>
    <xf numFmtId="0" fontId="97" fillId="0" borderId="11" xfId="0" applyFont="1" applyBorder="1" applyAlignment="1">
      <alignment horizontal="left" vertical="center" wrapText="1"/>
    </xf>
    <xf numFmtId="3" fontId="98" fillId="0" borderId="10" xfId="0" applyNumberFormat="1" applyFont="1" applyBorder="1" applyAlignment="1">
      <alignment horizontal="center" vertical="center" wrapText="1"/>
    </xf>
    <xf numFmtId="1" fontId="98" fillId="0" borderId="1" xfId="0" applyNumberFormat="1" applyFont="1" applyBorder="1" applyAlignment="1">
      <alignment horizontal="center" vertical="center" wrapText="1"/>
    </xf>
    <xf numFmtId="3" fontId="98" fillId="0" borderId="1" xfId="0" applyNumberFormat="1" applyFont="1" applyBorder="1" applyAlignment="1">
      <alignment horizontal="center" vertical="center" wrapText="1"/>
    </xf>
    <xf numFmtId="3" fontId="97" fillId="0" borderId="1" xfId="0" applyNumberFormat="1" applyFont="1" applyBorder="1" applyAlignment="1">
      <alignment horizontal="center" vertical="center" wrapText="1"/>
    </xf>
    <xf numFmtId="3" fontId="97" fillId="0" borderId="10" xfId="0" applyNumberFormat="1" applyFont="1" applyBorder="1" applyAlignment="1">
      <alignment horizontal="center" vertical="center" wrapText="1"/>
    </xf>
    <xf numFmtId="0" fontId="97" fillId="0" borderId="74" xfId="0" applyFont="1" applyBorder="1" applyAlignment="1">
      <alignment horizontal="center" vertical="center" wrapText="1"/>
    </xf>
    <xf numFmtId="0" fontId="97" fillId="0" borderId="14" xfId="0" applyFont="1" applyBorder="1" applyAlignment="1">
      <alignment horizontal="left" vertical="center" wrapText="1"/>
    </xf>
    <xf numFmtId="3" fontId="98" fillId="0" borderId="12" xfId="0" applyNumberFormat="1" applyFont="1" applyBorder="1" applyAlignment="1">
      <alignment horizontal="center" vertical="center" wrapText="1"/>
    </xf>
    <xf numFmtId="1" fontId="98" fillId="0" borderId="13" xfId="0" applyNumberFormat="1" applyFont="1" applyBorder="1" applyAlignment="1">
      <alignment horizontal="center" vertical="center" wrapText="1"/>
    </xf>
    <xf numFmtId="3" fontId="98" fillId="0" borderId="13" xfId="0" applyNumberFormat="1" applyFont="1" applyBorder="1" applyAlignment="1">
      <alignment horizontal="center" vertical="center" wrapText="1"/>
    </xf>
    <xf numFmtId="3" fontId="97" fillId="0" borderId="13" xfId="0" applyNumberFormat="1" applyFont="1" applyBorder="1" applyAlignment="1">
      <alignment horizontal="center" vertical="center" wrapText="1"/>
    </xf>
    <xf numFmtId="3" fontId="97" fillId="0" borderId="12" xfId="0" applyNumberFormat="1" applyFont="1" applyBorder="1" applyAlignment="1">
      <alignment horizontal="center" vertical="center" wrapText="1"/>
    </xf>
    <xf numFmtId="3" fontId="98" fillId="0" borderId="66" xfId="0" applyNumberFormat="1" applyFont="1" applyBorder="1" applyAlignment="1">
      <alignment horizontal="center" vertical="center" wrapText="1"/>
    </xf>
    <xf numFmtId="0" fontId="66" fillId="0" borderId="0" xfId="5"/>
    <xf numFmtId="0" fontId="66" fillId="0" borderId="0" xfId="5" applyAlignment="1">
      <alignment horizontal="center" vertical="center" wrapText="1"/>
    </xf>
    <xf numFmtId="0" fontId="104" fillId="0" borderId="84" xfId="5" applyFont="1" applyBorder="1" applyAlignment="1">
      <alignment horizontal="center" vertical="center" wrapText="1"/>
    </xf>
    <xf numFmtId="3" fontId="101" fillId="0" borderId="85" xfId="5" applyNumberFormat="1" applyFont="1" applyBorder="1" applyAlignment="1">
      <alignment horizontal="center" vertical="center" wrapText="1"/>
    </xf>
    <xf numFmtId="3" fontId="101" fillId="0" borderId="87" xfId="5" applyNumberFormat="1" applyFont="1" applyBorder="1" applyAlignment="1">
      <alignment horizontal="center" vertical="center" wrapText="1"/>
    </xf>
    <xf numFmtId="3" fontId="101" fillId="0" borderId="86" xfId="5" applyNumberFormat="1" applyFont="1" applyBorder="1" applyAlignment="1">
      <alignment horizontal="center" vertical="center" wrapText="1"/>
    </xf>
    <xf numFmtId="0" fontId="101" fillId="0" borderId="88" xfId="5" applyFont="1" applyBorder="1" applyAlignment="1">
      <alignment horizontal="center"/>
    </xf>
    <xf numFmtId="0" fontId="101" fillId="0" borderId="89" xfId="5" applyFont="1" applyBorder="1" applyAlignment="1">
      <alignment horizontal="left" vertical="center"/>
    </xf>
    <xf numFmtId="0" fontId="101" fillId="0" borderId="91" xfId="5" applyFont="1" applyBorder="1" applyAlignment="1">
      <alignment horizontal="center"/>
    </xf>
    <xf numFmtId="0" fontId="101" fillId="0" borderId="92" xfId="5" applyFont="1" applyBorder="1" applyAlignment="1">
      <alignment horizontal="left" vertical="center"/>
    </xf>
    <xf numFmtId="0" fontId="101" fillId="0" borderId="93" xfId="5" applyFont="1" applyBorder="1" applyAlignment="1">
      <alignment horizontal="center"/>
    </xf>
    <xf numFmtId="0" fontId="101" fillId="0" borderId="94" xfId="5" applyFont="1" applyBorder="1" applyAlignment="1">
      <alignment horizontal="left" vertical="center"/>
    </xf>
    <xf numFmtId="0" fontId="104" fillId="0" borderId="96" xfId="5" applyFont="1" applyBorder="1" applyAlignment="1">
      <alignment horizontal="center" vertical="center" wrapText="1"/>
    </xf>
    <xf numFmtId="0" fontId="105" fillId="0" borderId="96" xfId="5" applyFont="1" applyBorder="1" applyAlignment="1">
      <alignment horizontal="center" vertical="center" wrapText="1"/>
    </xf>
    <xf numFmtId="0" fontId="106" fillId="0" borderId="96" xfId="5" applyFont="1" applyBorder="1" applyAlignment="1">
      <alignment horizontal="center" vertical="center" wrapText="1"/>
    </xf>
    <xf numFmtId="3" fontId="108" fillId="0" borderId="91" xfId="5" applyNumberFormat="1" applyFont="1" applyBorder="1" applyAlignment="1">
      <alignment horizontal="center" vertical="center" wrapText="1"/>
    </xf>
    <xf numFmtId="3" fontId="108" fillId="0" borderId="80" xfId="5" applyNumberFormat="1" applyFont="1" applyBorder="1" applyAlignment="1">
      <alignment horizontal="center" vertical="center" wrapText="1"/>
    </xf>
    <xf numFmtId="3" fontId="108" fillId="0" borderId="93" xfId="5" applyNumberFormat="1" applyFont="1" applyBorder="1" applyAlignment="1">
      <alignment horizontal="center" vertical="center" wrapText="1"/>
    </xf>
    <xf numFmtId="3" fontId="108" fillId="0" borderId="95" xfId="5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113" fillId="0" borderId="0" xfId="6" applyFont="1"/>
    <xf numFmtId="0" fontId="112" fillId="0" borderId="0" xfId="6"/>
    <xf numFmtId="3" fontId="108" fillId="0" borderId="97" xfId="5" applyNumberFormat="1" applyFont="1" applyBorder="1" applyAlignment="1">
      <alignment horizontal="center" vertical="center" wrapText="1"/>
    </xf>
    <xf numFmtId="3" fontId="108" fillId="0" borderId="98" xfId="5" applyNumberFormat="1" applyFont="1" applyBorder="1" applyAlignment="1">
      <alignment horizontal="center" vertical="center" wrapText="1"/>
    </xf>
    <xf numFmtId="0" fontId="114" fillId="0" borderId="83" xfId="5" applyFont="1" applyBorder="1" applyAlignment="1">
      <alignment horizontal="center" vertical="center" wrapText="1"/>
    </xf>
    <xf numFmtId="0" fontId="115" fillId="0" borderId="83" xfId="5" applyFont="1" applyBorder="1" applyAlignment="1">
      <alignment horizontal="center" vertical="center" wrapText="1"/>
    </xf>
    <xf numFmtId="0" fontId="116" fillId="0" borderId="96" xfId="5" applyFont="1" applyBorder="1" applyAlignment="1">
      <alignment horizontal="center" vertical="center" wrapText="1"/>
    </xf>
    <xf numFmtId="0" fontId="116" fillId="0" borderId="86" xfId="5" applyFont="1" applyBorder="1" applyAlignment="1">
      <alignment horizontal="center" vertical="center" wrapText="1"/>
    </xf>
    <xf numFmtId="3" fontId="118" fillId="3" borderId="86" xfId="5" applyNumberFormat="1" applyFont="1" applyFill="1" applyBorder="1" applyAlignment="1">
      <alignment horizontal="center" vertical="center" wrapText="1"/>
    </xf>
    <xf numFmtId="0" fontId="101" fillId="0" borderId="89" xfId="5" applyFont="1" applyBorder="1" applyAlignment="1">
      <alignment horizontal="left" vertical="center" wrapText="1"/>
    </xf>
    <xf numFmtId="0" fontId="101" fillId="0" borderId="92" xfId="5" applyFont="1" applyBorder="1" applyAlignment="1">
      <alignment horizontal="left" vertical="center" wrapText="1"/>
    </xf>
    <xf numFmtId="0" fontId="101" fillId="0" borderId="94" xfId="5" applyFont="1" applyBorder="1" applyAlignment="1">
      <alignment horizontal="left" vertical="center" wrapText="1"/>
    </xf>
    <xf numFmtId="3" fontId="103" fillId="0" borderId="99" xfId="5" applyNumberFormat="1" applyFont="1" applyBorder="1" applyAlignment="1">
      <alignment horizontal="center" vertical="center" wrapText="1"/>
    </xf>
    <xf numFmtId="3" fontId="103" fillId="0" borderId="97" xfId="5" applyNumberFormat="1" applyFont="1" applyBorder="1" applyAlignment="1">
      <alignment horizontal="center" vertical="center" wrapText="1"/>
    </xf>
    <xf numFmtId="3" fontId="103" fillId="0" borderId="98" xfId="5" applyNumberFormat="1" applyFont="1" applyBorder="1" applyAlignment="1">
      <alignment horizontal="center" vertical="center" wrapText="1"/>
    </xf>
    <xf numFmtId="3" fontId="103" fillId="0" borderId="92" xfId="5" applyNumberFormat="1" applyFont="1" applyBorder="1" applyAlignment="1">
      <alignment horizontal="center" vertical="center" wrapText="1"/>
    </xf>
    <xf numFmtId="3" fontId="103" fillId="0" borderId="91" xfId="5" applyNumberFormat="1" applyFont="1" applyBorder="1" applyAlignment="1">
      <alignment horizontal="center" vertical="center" wrapText="1"/>
    </xf>
    <xf numFmtId="3" fontId="103" fillId="0" borderId="90" xfId="5" applyNumberFormat="1" applyFont="1" applyBorder="1" applyAlignment="1">
      <alignment horizontal="center" vertical="center" wrapText="1"/>
    </xf>
    <xf numFmtId="3" fontId="1" fillId="0" borderId="92" xfId="5" applyNumberFormat="1" applyFont="1" applyBorder="1" applyAlignment="1">
      <alignment horizontal="center" vertical="center" wrapText="1"/>
    </xf>
    <xf numFmtId="3" fontId="1" fillId="0" borderId="94" xfId="5" applyNumberFormat="1" applyFont="1" applyBorder="1" applyAlignment="1">
      <alignment horizontal="center" vertical="center" wrapText="1"/>
    </xf>
    <xf numFmtId="3" fontId="103" fillId="0" borderId="93" xfId="5" applyNumberFormat="1" applyFont="1" applyBorder="1" applyAlignment="1">
      <alignment horizontal="center" vertical="center" wrapText="1"/>
    </xf>
    <xf numFmtId="3" fontId="103" fillId="0" borderId="100" xfId="5" applyNumberFormat="1" applyFont="1" applyBorder="1" applyAlignment="1">
      <alignment horizontal="center" vertical="center" wrapText="1"/>
    </xf>
    <xf numFmtId="3" fontId="103" fillId="0" borderId="94" xfId="5" applyNumberFormat="1" applyFont="1" applyBorder="1" applyAlignment="1">
      <alignment horizontal="center" vertical="center" wrapText="1"/>
    </xf>
    <xf numFmtId="0" fontId="101" fillId="0" borderId="88" xfId="5" applyFont="1" applyBorder="1" applyAlignment="1">
      <alignment horizontal="center" vertical="center"/>
    </xf>
    <xf numFmtId="0" fontId="101" fillId="0" borderId="91" xfId="5" applyFont="1" applyBorder="1" applyAlignment="1">
      <alignment horizontal="center" vertical="center"/>
    </xf>
    <xf numFmtId="0" fontId="101" fillId="0" borderId="93" xfId="5" applyFont="1" applyBorder="1" applyAlignment="1">
      <alignment horizontal="center" vertical="center"/>
    </xf>
    <xf numFmtId="3" fontId="119" fillId="0" borderId="97" xfId="5" applyNumberFormat="1" applyFont="1" applyBorder="1" applyAlignment="1">
      <alignment horizontal="center" vertical="center" wrapText="1"/>
    </xf>
    <xf numFmtId="3" fontId="119" fillId="0" borderId="98" xfId="5" applyNumberFormat="1" applyFont="1" applyBorder="1" applyAlignment="1">
      <alignment horizontal="center" vertical="center" wrapText="1"/>
    </xf>
    <xf numFmtId="3" fontId="119" fillId="3" borderId="99" xfId="5" applyNumberFormat="1" applyFont="1" applyFill="1" applyBorder="1" applyAlignment="1">
      <alignment horizontal="center" vertical="center" wrapText="1"/>
    </xf>
    <xf numFmtId="3" fontId="119" fillId="0" borderId="88" xfId="5" applyNumberFormat="1" applyFont="1" applyBorder="1" applyAlignment="1">
      <alignment horizontal="center" vertical="center" wrapText="1"/>
    </xf>
    <xf numFmtId="3" fontId="119" fillId="0" borderId="90" xfId="5" applyNumberFormat="1" applyFont="1" applyBorder="1" applyAlignment="1">
      <alignment horizontal="center" vertical="center" wrapText="1"/>
    </xf>
    <xf numFmtId="3" fontId="119" fillId="3" borderId="92" xfId="5" applyNumberFormat="1" applyFont="1" applyFill="1" applyBorder="1" applyAlignment="1">
      <alignment horizontal="center" vertical="center" wrapText="1"/>
    </xf>
    <xf numFmtId="3" fontId="119" fillId="0" borderId="101" xfId="5" applyNumberFormat="1" applyFont="1" applyBorder="1" applyAlignment="1">
      <alignment horizontal="center" vertical="center" wrapText="1"/>
    </xf>
    <xf numFmtId="3" fontId="119" fillId="0" borderId="100" xfId="5" applyNumberFormat="1" applyFont="1" applyBorder="1" applyAlignment="1">
      <alignment horizontal="center" vertical="center" wrapText="1"/>
    </xf>
    <xf numFmtId="3" fontId="119" fillId="3" borderId="94" xfId="5" applyNumberFormat="1" applyFont="1" applyFill="1" applyBorder="1" applyAlignment="1">
      <alignment horizontal="center" vertical="center" wrapText="1"/>
    </xf>
    <xf numFmtId="0" fontId="75" fillId="3" borderId="4" xfId="2" applyFont="1" applyFill="1" applyBorder="1" applyAlignment="1" applyProtection="1">
      <alignment horizontal="center" vertical="center" wrapText="1"/>
      <protection locked="0"/>
    </xf>
    <xf numFmtId="0" fontId="75" fillId="3" borderId="3" xfId="2" applyFont="1" applyFill="1" applyBorder="1" applyAlignment="1" applyProtection="1">
      <alignment horizontal="center" vertical="center" wrapText="1"/>
      <protection locked="0"/>
    </xf>
    <xf numFmtId="0" fontId="75" fillId="3" borderId="31" xfId="2" applyFont="1" applyFill="1" applyBorder="1" applyAlignment="1" applyProtection="1">
      <alignment horizontal="center" vertical="center" wrapText="1"/>
      <protection locked="0"/>
    </xf>
    <xf numFmtId="14" fontId="68" fillId="0" borderId="0" xfId="2" applyNumberFormat="1" applyFont="1" applyAlignment="1" applyProtection="1">
      <alignment horizontal="right" vertical="center"/>
      <protection locked="0"/>
    </xf>
    <xf numFmtId="1" fontId="68" fillId="0" borderId="0" xfId="2" applyNumberFormat="1" applyFont="1" applyAlignment="1" applyProtection="1">
      <alignment horizontal="right" vertical="center"/>
      <protection locked="0"/>
    </xf>
    <xf numFmtId="0" fontId="68" fillId="0" borderId="0" xfId="2" applyFont="1" applyAlignment="1" applyProtection="1">
      <alignment horizontal="right" vertical="center"/>
      <protection locked="0"/>
    </xf>
    <xf numFmtId="0" fontId="71" fillId="0" borderId="0" xfId="2" applyFont="1" applyAlignment="1" applyProtection="1">
      <alignment horizontal="center" vertical="center" wrapText="1"/>
      <protection locked="0"/>
    </xf>
    <xf numFmtId="166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166" fontId="75" fillId="3" borderId="3" xfId="2" applyNumberFormat="1" applyFont="1" applyFill="1" applyBorder="1" applyAlignment="1" applyProtection="1">
      <alignment horizontal="center" vertical="center" wrapText="1"/>
      <protection locked="0"/>
    </xf>
    <xf numFmtId="166" fontId="75" fillId="3" borderId="31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31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75" fillId="3" borderId="61" xfId="2" applyFont="1" applyFill="1" applyBorder="1" applyAlignment="1" applyProtection="1">
      <alignment horizontal="center" vertical="center" wrapText="1"/>
      <protection locked="0"/>
    </xf>
    <xf numFmtId="167" fontId="75" fillId="3" borderId="33" xfId="2" applyNumberFormat="1" applyFont="1" applyFill="1" applyBorder="1" applyAlignment="1" applyProtection="1">
      <alignment horizontal="center" vertical="center" wrapText="1"/>
      <protection locked="0"/>
    </xf>
    <xf numFmtId="0" fontId="75" fillId="3" borderId="33" xfId="2" applyFont="1" applyFill="1" applyBorder="1" applyAlignment="1" applyProtection="1">
      <alignment horizontal="center" vertical="center" wrapText="1"/>
      <protection locked="0"/>
    </xf>
    <xf numFmtId="0" fontId="75" fillId="3" borderId="2" xfId="2" applyFont="1" applyFill="1" applyBorder="1" applyAlignment="1" applyProtection="1">
      <alignment horizontal="center" vertical="center" wrapText="1"/>
      <protection locked="0"/>
    </xf>
    <xf numFmtId="0" fontId="75" fillId="3" borderId="1" xfId="2" applyFont="1" applyFill="1" applyBorder="1" applyAlignment="1" applyProtection="1">
      <alignment horizontal="center" vertical="center" wrapText="1"/>
      <protection locked="0"/>
    </xf>
    <xf numFmtId="3" fontId="75" fillId="3" borderId="16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40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17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62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0" xfId="3" applyNumberFormat="1" applyFont="1" applyFill="1" applyAlignment="1" applyProtection="1">
      <alignment horizontal="center" vertical="center" wrapText="1"/>
      <protection locked="0"/>
    </xf>
    <xf numFmtId="3" fontId="75" fillId="3" borderId="30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64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79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65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61" xfId="3" applyNumberFormat="1" applyFont="1" applyFill="1" applyBorder="1" applyAlignment="1" applyProtection="1">
      <alignment horizontal="center" vertical="center" wrapText="1"/>
      <protection locked="0"/>
    </xf>
    <xf numFmtId="3" fontId="75" fillId="3" borderId="2" xfId="3" applyNumberFormat="1" applyFont="1" applyFill="1" applyBorder="1" applyAlignment="1" applyProtection="1">
      <alignment horizontal="center" vertical="center" wrapText="1"/>
      <protection locked="0"/>
    </xf>
    <xf numFmtId="0" fontId="79" fillId="3" borderId="1" xfId="2" applyFont="1" applyFill="1" applyBorder="1" applyAlignment="1">
      <alignment horizontal="center" vertical="center" wrapText="1"/>
    </xf>
    <xf numFmtId="14" fontId="75" fillId="3" borderId="61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33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2" xfId="2" applyNumberFormat="1" applyFont="1" applyFill="1" applyBorder="1" applyAlignment="1" applyProtection="1">
      <alignment horizontal="center" vertical="center" wrapText="1"/>
      <protection locked="0"/>
    </xf>
    <xf numFmtId="14" fontId="77" fillId="3" borderId="4" xfId="2" applyNumberFormat="1" applyFont="1" applyFill="1" applyBorder="1" applyAlignment="1" applyProtection="1">
      <alignment horizontal="center" vertical="center" wrapText="1"/>
      <protection locked="0"/>
    </xf>
    <xf numFmtId="14" fontId="77" fillId="3" borderId="3" xfId="2" applyNumberFormat="1" applyFont="1" applyFill="1" applyBorder="1" applyAlignment="1" applyProtection="1">
      <alignment horizontal="center" vertical="center" wrapText="1"/>
      <protection locked="0"/>
    </xf>
    <xf numFmtId="14" fontId="77" fillId="3" borderId="31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4" xfId="2" applyNumberFormat="1" applyFont="1" applyFill="1" applyBorder="1" applyAlignment="1" applyProtection="1">
      <alignment horizontal="center" vertical="center" textRotation="90" wrapText="1"/>
      <protection locked="0"/>
    </xf>
    <xf numFmtId="14" fontId="75" fillId="3" borderId="3" xfId="2" applyNumberFormat="1" applyFont="1" applyFill="1" applyBorder="1" applyAlignment="1" applyProtection="1">
      <alignment horizontal="center" vertical="center" textRotation="90" wrapText="1"/>
      <protection locked="0"/>
    </xf>
    <xf numFmtId="14" fontId="75" fillId="3" borderId="31" xfId="2" applyNumberFormat="1" applyFont="1" applyFill="1" applyBorder="1" applyAlignment="1" applyProtection="1">
      <alignment horizontal="center" vertical="center" textRotation="90" wrapText="1"/>
      <protection locked="0"/>
    </xf>
    <xf numFmtId="14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3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31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4" xfId="2" applyNumberFormat="1" applyFont="1" applyFill="1" applyBorder="1" applyAlignment="1" applyProtection="1">
      <alignment horizontal="center" vertical="center"/>
      <protection locked="0"/>
    </xf>
    <xf numFmtId="14" fontId="75" fillId="3" borderId="3" xfId="2" applyNumberFormat="1" applyFont="1" applyFill="1" applyBorder="1" applyAlignment="1" applyProtection="1">
      <alignment horizontal="center" vertical="center"/>
      <protection locked="0"/>
    </xf>
    <xf numFmtId="14" fontId="75" fillId="3" borderId="31" xfId="2" applyNumberFormat="1" applyFont="1" applyFill="1" applyBorder="1" applyAlignment="1" applyProtection="1">
      <alignment horizontal="center" vertical="center"/>
      <protection locked="0"/>
    </xf>
    <xf numFmtId="0" fontId="79" fillId="3" borderId="1" xfId="2" applyFont="1" applyFill="1" applyBorder="1" applyAlignment="1">
      <alignment horizontal="center" vertical="center"/>
    </xf>
    <xf numFmtId="167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167" fontId="75" fillId="3" borderId="3" xfId="2" applyNumberFormat="1" applyFont="1" applyFill="1" applyBorder="1" applyAlignment="1" applyProtection="1">
      <alignment horizontal="center" vertical="center" wrapText="1"/>
      <protection locked="0"/>
    </xf>
    <xf numFmtId="167" fontId="75" fillId="3" borderId="31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16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40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17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64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79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65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16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40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17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64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79" xfId="2" applyNumberFormat="1" applyFont="1" applyFill="1" applyBorder="1" applyAlignment="1" applyProtection="1">
      <alignment horizontal="center" vertical="center" wrapText="1"/>
      <protection locked="0"/>
    </xf>
    <xf numFmtId="14" fontId="78" fillId="3" borderId="65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16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40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17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64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79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65" xfId="2" applyNumberFormat="1" applyFont="1" applyFill="1" applyBorder="1" applyAlignment="1" applyProtection="1">
      <alignment horizontal="center" vertical="center" wrapText="1"/>
      <protection locked="0"/>
    </xf>
    <xf numFmtId="14" fontId="45" fillId="3" borderId="1" xfId="2" applyNumberFormat="1" applyFont="1" applyFill="1" applyBorder="1" applyAlignment="1" applyProtection="1">
      <alignment horizontal="center" vertical="center" wrapText="1"/>
      <protection locked="0"/>
    </xf>
    <xf numFmtId="3" fontId="75" fillId="3" borderId="33" xfId="3" applyNumberFormat="1" applyFont="1" applyFill="1" applyBorder="1" applyAlignment="1" applyProtection="1">
      <alignment horizontal="center" vertical="center" wrapText="1"/>
      <protection locked="0"/>
    </xf>
    <xf numFmtId="0" fontId="75" fillId="3" borderId="1" xfId="3" applyFont="1" applyFill="1" applyBorder="1" applyAlignment="1" applyProtection="1">
      <alignment horizontal="center" vertical="center" wrapText="1"/>
      <protection locked="0"/>
    </xf>
    <xf numFmtId="14" fontId="45" fillId="3" borderId="4" xfId="2" applyNumberFormat="1" applyFont="1" applyFill="1" applyBorder="1" applyAlignment="1" applyProtection="1">
      <alignment horizontal="center" vertical="center" wrapText="1"/>
      <protection locked="0"/>
    </xf>
    <xf numFmtId="14" fontId="45" fillId="3" borderId="3" xfId="2" applyNumberFormat="1" applyFont="1" applyFill="1" applyBorder="1" applyAlignment="1" applyProtection="1">
      <alignment horizontal="center" vertical="center" wrapText="1"/>
      <protection locked="0"/>
    </xf>
    <xf numFmtId="14" fontId="45" fillId="3" borderId="31" xfId="2" applyNumberFormat="1" applyFont="1" applyFill="1" applyBorder="1" applyAlignment="1" applyProtection="1">
      <alignment horizontal="center" vertical="center" wrapText="1"/>
      <protection locked="0"/>
    </xf>
    <xf numFmtId="166" fontId="45" fillId="3" borderId="4" xfId="2" applyNumberFormat="1" applyFont="1" applyFill="1" applyBorder="1" applyAlignment="1" applyProtection="1">
      <alignment horizontal="center" vertical="center" wrapText="1"/>
      <protection locked="0"/>
    </xf>
    <xf numFmtId="166" fontId="45" fillId="3" borderId="3" xfId="2" applyNumberFormat="1" applyFont="1" applyFill="1" applyBorder="1" applyAlignment="1" applyProtection="1">
      <alignment horizontal="center" vertical="center" wrapText="1"/>
      <protection locked="0"/>
    </xf>
    <xf numFmtId="166" fontId="45" fillId="3" borderId="31" xfId="2" applyNumberFormat="1" applyFont="1" applyFill="1" applyBorder="1" applyAlignment="1" applyProtection="1">
      <alignment horizontal="center" vertical="center" wrapText="1"/>
      <protection locked="0"/>
    </xf>
    <xf numFmtId="0" fontId="75" fillId="3" borderId="16" xfId="2" applyFont="1" applyFill="1" applyBorder="1" applyAlignment="1" applyProtection="1">
      <alignment horizontal="center" vertical="center" wrapText="1"/>
      <protection locked="0"/>
    </xf>
    <xf numFmtId="0" fontId="75" fillId="3" borderId="17" xfId="2" applyFont="1" applyFill="1" applyBorder="1" applyAlignment="1" applyProtection="1">
      <alignment horizontal="center" vertical="center" wrapText="1"/>
      <protection locked="0"/>
    </xf>
    <xf numFmtId="0" fontId="75" fillId="3" borderId="62" xfId="2" applyFont="1" applyFill="1" applyBorder="1" applyAlignment="1" applyProtection="1">
      <alignment horizontal="center" vertical="center" wrapText="1"/>
      <protection locked="0"/>
    </xf>
    <xf numFmtId="0" fontId="75" fillId="3" borderId="30" xfId="2" applyFont="1" applyFill="1" applyBorder="1" applyAlignment="1" applyProtection="1">
      <alignment horizontal="center" vertical="center" wrapText="1"/>
      <protection locked="0"/>
    </xf>
    <xf numFmtId="0" fontId="75" fillId="3" borderId="64" xfId="2" applyFont="1" applyFill="1" applyBorder="1" applyAlignment="1" applyProtection="1">
      <alignment horizontal="center" vertical="center" wrapText="1"/>
      <protection locked="0"/>
    </xf>
    <xf numFmtId="0" fontId="75" fillId="3" borderId="65" xfId="2" applyFont="1" applyFill="1" applyBorder="1" applyAlignment="1" applyProtection="1">
      <alignment horizontal="center" vertical="center" wrapText="1"/>
      <protection locked="0"/>
    </xf>
    <xf numFmtId="0" fontId="75" fillId="3" borderId="1" xfId="2" applyFont="1" applyFill="1" applyBorder="1" applyAlignment="1" applyProtection="1">
      <alignment horizontal="center" vertical="center"/>
      <protection locked="0"/>
    </xf>
    <xf numFmtId="14" fontId="75" fillId="3" borderId="62" xfId="2" applyNumberFormat="1" applyFont="1" applyFill="1" applyBorder="1" applyAlignment="1" applyProtection="1">
      <alignment horizontal="center" vertical="center" wrapText="1"/>
      <protection locked="0"/>
    </xf>
    <xf numFmtId="14" fontId="75" fillId="3" borderId="30" xfId="2" applyNumberFormat="1" applyFont="1" applyFill="1" applyBorder="1" applyAlignment="1" applyProtection="1">
      <alignment horizontal="center" vertical="center" wrapText="1"/>
      <protection locked="0"/>
    </xf>
    <xf numFmtId="1" fontId="75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5" fillId="3" borderId="3" xfId="2" applyNumberFormat="1" applyFont="1" applyFill="1" applyBorder="1" applyAlignment="1" applyProtection="1">
      <alignment horizontal="center" vertical="center" wrapText="1"/>
      <protection locked="0"/>
    </xf>
    <xf numFmtId="1" fontId="75" fillId="3" borderId="31" xfId="2" applyNumberFormat="1" applyFont="1" applyFill="1" applyBorder="1" applyAlignment="1" applyProtection="1">
      <alignment horizontal="center" vertical="center" wrapText="1"/>
      <protection locked="0"/>
    </xf>
    <xf numFmtId="0" fontId="64" fillId="2" borderId="57" xfId="0" applyFont="1" applyFill="1" applyBorder="1" applyAlignment="1">
      <alignment horizontal="center" vertical="center" wrapText="1"/>
    </xf>
    <xf numFmtId="0" fontId="64" fillId="2" borderId="58" xfId="0" applyFont="1" applyFill="1" applyBorder="1" applyAlignment="1">
      <alignment horizontal="center" vertical="center" wrapText="1"/>
    </xf>
    <xf numFmtId="0" fontId="55" fillId="0" borderId="42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75" xfId="0" applyFont="1" applyBorder="1" applyAlignment="1">
      <alignment horizontal="center" vertical="center" wrapText="1"/>
    </xf>
    <xf numFmtId="0" fontId="54" fillId="0" borderId="76" xfId="0" applyFont="1" applyBorder="1" applyAlignment="1">
      <alignment horizontal="center" vertical="center" wrapText="1"/>
    </xf>
    <xf numFmtId="0" fontId="54" fillId="0" borderId="7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2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59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60" xfId="0" applyFont="1" applyBorder="1" applyAlignment="1">
      <alignment horizontal="center" vertical="center" wrapText="1"/>
    </xf>
    <xf numFmtId="14" fontId="55" fillId="0" borderId="28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" xfId="0" applyNumberFormat="1" applyFont="1" applyBorder="1" applyAlignment="1">
      <alignment horizontal="center" vertical="center" wrapText="1"/>
    </xf>
    <xf numFmtId="0" fontId="55" fillId="0" borderId="66" xfId="0" applyFont="1" applyBorder="1" applyAlignment="1">
      <alignment horizontal="center" vertical="center" wrapText="1"/>
    </xf>
    <xf numFmtId="0" fontId="55" fillId="0" borderId="62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58" fillId="0" borderId="57" xfId="0" applyFont="1" applyBorder="1" applyAlignment="1">
      <alignment horizontal="center" vertical="center" wrapText="1"/>
    </xf>
    <xf numFmtId="0" fontId="58" fillId="0" borderId="34" xfId="0" applyFont="1" applyBorder="1" applyAlignment="1">
      <alignment horizontal="center" vertical="center" wrapText="1"/>
    </xf>
    <xf numFmtId="0" fontId="58" fillId="0" borderId="58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3" borderId="37" xfId="0" applyFont="1" applyFill="1" applyBorder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0" fontId="97" fillId="4" borderId="57" xfId="0" applyFont="1" applyFill="1" applyBorder="1" applyAlignment="1">
      <alignment horizontal="center" vertical="center" wrapText="1"/>
    </xf>
    <xf numFmtId="0" fontId="97" fillId="4" borderId="58" xfId="0" applyFont="1" applyFill="1" applyBorder="1" applyAlignment="1">
      <alignment horizontal="center" vertical="center" wrapText="1"/>
    </xf>
    <xf numFmtId="0" fontId="90" fillId="0" borderId="4" xfId="0" applyFont="1" applyBorder="1" applyAlignment="1">
      <alignment horizontal="center" vertical="center" wrapText="1"/>
    </xf>
    <xf numFmtId="0" fontId="90" fillId="0" borderId="66" xfId="0" applyFont="1" applyBorder="1" applyAlignment="1">
      <alignment horizontal="center" vertical="center" wrapText="1"/>
    </xf>
    <xf numFmtId="0" fontId="91" fillId="3" borderId="10" xfId="0" applyFont="1" applyFill="1" applyBorder="1" applyAlignment="1">
      <alignment horizontal="center" vertical="center" wrapText="1"/>
    </xf>
    <xf numFmtId="0" fontId="91" fillId="3" borderId="12" xfId="0" applyFont="1" applyFill="1" applyBorder="1" applyAlignment="1">
      <alignment horizontal="center" vertical="center" wrapText="1"/>
    </xf>
    <xf numFmtId="0" fontId="90" fillId="3" borderId="22" xfId="0" applyFont="1" applyFill="1" applyBorder="1" applyAlignment="1">
      <alignment horizontal="center" vertical="center" wrapText="1"/>
    </xf>
    <xf numFmtId="0" fontId="90" fillId="3" borderId="29" xfId="0" applyFont="1" applyFill="1" applyBorder="1" applyAlignment="1">
      <alignment horizontal="center" vertical="center" wrapText="1"/>
    </xf>
    <xf numFmtId="0" fontId="90" fillId="3" borderId="41" xfId="0" applyFont="1" applyFill="1" applyBorder="1" applyAlignment="1">
      <alignment horizontal="center" vertical="center" wrapText="1"/>
    </xf>
    <xf numFmtId="0" fontId="90" fillId="3" borderId="27" xfId="0" applyFont="1" applyFill="1" applyBorder="1" applyAlignment="1">
      <alignment horizontal="center" vertical="center" wrapText="1"/>
    </xf>
    <xf numFmtId="0" fontId="90" fillId="3" borderId="28" xfId="0" applyFont="1" applyFill="1" applyBorder="1" applyAlignment="1">
      <alignment horizontal="center" vertical="center" wrapText="1"/>
    </xf>
    <xf numFmtId="0" fontId="90" fillId="3" borderId="35" xfId="0" applyFont="1" applyFill="1" applyBorder="1" applyAlignment="1">
      <alignment horizontal="center" vertical="center" wrapText="1"/>
    </xf>
    <xf numFmtId="0" fontId="90" fillId="3" borderId="1" xfId="0" applyFont="1" applyFill="1" applyBorder="1" applyAlignment="1">
      <alignment horizontal="center" vertical="center" wrapText="1"/>
    </xf>
    <xf numFmtId="0" fontId="91" fillId="3" borderId="2" xfId="0" applyFont="1" applyFill="1" applyBorder="1" applyAlignment="1">
      <alignment horizontal="center" vertical="center" wrapText="1"/>
    </xf>
    <xf numFmtId="0" fontId="91" fillId="3" borderId="5" xfId="0" applyFont="1" applyFill="1" applyBorder="1" applyAlignment="1">
      <alignment horizontal="center" vertical="center" wrapText="1"/>
    </xf>
    <xf numFmtId="0" fontId="91" fillId="3" borderId="69" xfId="0" applyFont="1" applyFill="1" applyBorder="1" applyAlignment="1">
      <alignment horizontal="center" vertical="center" wrapText="1"/>
    </xf>
    <xf numFmtId="0" fontId="91" fillId="3" borderId="6" xfId="0" applyFont="1" applyFill="1" applyBorder="1" applyAlignment="1">
      <alignment horizontal="center" vertical="center" wrapText="1"/>
    </xf>
    <xf numFmtId="0" fontId="91" fillId="3" borderId="1" xfId="0" applyFont="1" applyFill="1" applyBorder="1" applyAlignment="1">
      <alignment horizontal="center" vertical="center" wrapText="1"/>
    </xf>
    <xf numFmtId="0" fontId="91" fillId="3" borderId="78" xfId="0" applyFont="1" applyFill="1" applyBorder="1" applyAlignment="1">
      <alignment horizontal="center" vertical="center" wrapText="1"/>
    </xf>
    <xf numFmtId="0" fontId="91" fillId="3" borderId="17" xfId="0" applyFont="1" applyFill="1" applyBorder="1" applyAlignment="1">
      <alignment horizontal="center" vertical="center" wrapText="1"/>
    </xf>
    <xf numFmtId="0" fontId="91" fillId="3" borderId="4" xfId="0" applyFont="1" applyFill="1" applyBorder="1" applyAlignment="1">
      <alignment horizontal="center" vertical="center" wrapText="1"/>
    </xf>
    <xf numFmtId="0" fontId="91" fillId="3" borderId="42" xfId="0" applyFont="1" applyFill="1" applyBorder="1" applyAlignment="1">
      <alignment horizontal="center" vertical="center" wrapText="1"/>
    </xf>
    <xf numFmtId="0" fontId="91" fillId="3" borderId="25" xfId="0" applyFont="1" applyFill="1" applyBorder="1" applyAlignment="1">
      <alignment horizontal="center" vertical="center" wrapText="1"/>
    </xf>
    <xf numFmtId="0" fontId="91" fillId="3" borderId="59" xfId="0" applyFont="1" applyFill="1" applyBorder="1" applyAlignment="1">
      <alignment horizontal="center" vertical="center" wrapText="1"/>
    </xf>
    <xf numFmtId="0" fontId="91" fillId="3" borderId="37" xfId="0" applyFont="1" applyFill="1" applyBorder="1" applyAlignment="1">
      <alignment horizontal="center" vertical="center" wrapText="1"/>
    </xf>
    <xf numFmtId="0" fontId="91" fillId="3" borderId="70" xfId="0" applyFont="1" applyFill="1" applyBorder="1" applyAlignment="1">
      <alignment horizontal="center" vertical="center" wrapText="1"/>
    </xf>
    <xf numFmtId="0" fontId="91" fillId="3" borderId="13" xfId="0" applyFont="1" applyFill="1" applyBorder="1" applyAlignment="1">
      <alignment horizontal="center" vertical="center" wrapText="1"/>
    </xf>
    <xf numFmtId="0" fontId="94" fillId="3" borderId="57" xfId="0" applyFont="1" applyFill="1" applyBorder="1" applyAlignment="1">
      <alignment horizontal="center" vertical="center" wrapText="1"/>
    </xf>
    <xf numFmtId="0" fontId="94" fillId="3" borderId="34" xfId="0" applyFont="1" applyFill="1" applyBorder="1" applyAlignment="1">
      <alignment horizontal="center" vertical="center" wrapText="1"/>
    </xf>
    <xf numFmtId="0" fontId="90" fillId="3" borderId="6" xfId="0" applyFont="1" applyFill="1" applyBorder="1" applyAlignment="1">
      <alignment horizontal="center" vertical="center" wrapText="1"/>
    </xf>
    <xf numFmtId="0" fontId="90" fillId="0" borderId="21" xfId="0" applyFont="1" applyBorder="1" applyAlignment="1">
      <alignment horizontal="center" vertical="center" wrapText="1"/>
    </xf>
    <xf numFmtId="0" fontId="90" fillId="3" borderId="7" xfId="0" applyFont="1" applyFill="1" applyBorder="1" applyAlignment="1">
      <alignment horizontal="center" vertical="center" wrapText="1"/>
    </xf>
    <xf numFmtId="0" fontId="90" fillId="3" borderId="69" xfId="0" applyFont="1" applyFill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3" fontId="60" fillId="0" borderId="37" xfId="0" applyNumberFormat="1" applyFont="1" applyBorder="1" applyAlignment="1">
      <alignment horizontal="right" vertical="center" wrapText="1"/>
    </xf>
    <xf numFmtId="0" fontId="91" fillId="3" borderId="27" xfId="0" applyFont="1" applyFill="1" applyBorder="1" applyAlignment="1">
      <alignment horizontal="center" vertical="center" wrapText="1"/>
    </xf>
    <xf numFmtId="0" fontId="91" fillId="3" borderId="35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1" fillId="3" borderId="0" xfId="0" applyFont="1" applyFill="1" applyAlignment="1">
      <alignment horizontal="left" vertical="center" wrapText="1"/>
    </xf>
    <xf numFmtId="0" fontId="41" fillId="3" borderId="0" xfId="0" applyFont="1" applyFill="1" applyAlignment="1">
      <alignment horizontal="left" wrapText="1"/>
    </xf>
    <xf numFmtId="1" fontId="45" fillId="4" borderId="57" xfId="1" applyNumberFormat="1" applyFont="1" applyFill="1" applyBorder="1" applyAlignment="1">
      <alignment horizontal="center" vertical="center"/>
    </xf>
    <xf numFmtId="1" fontId="45" fillId="4" borderId="46" xfId="1" applyNumberFormat="1" applyFont="1" applyFill="1" applyBorder="1" applyAlignment="1">
      <alignment horizontal="center" vertical="center"/>
    </xf>
    <xf numFmtId="0" fontId="45" fillId="3" borderId="29" xfId="0" applyFont="1" applyFill="1" applyBorder="1" applyAlignment="1">
      <alignment horizontal="center" vertical="center" textRotation="90" wrapText="1"/>
    </xf>
    <xf numFmtId="0" fontId="45" fillId="3" borderId="41" xfId="0" applyFont="1" applyFill="1" applyBorder="1" applyAlignment="1">
      <alignment horizontal="center" vertical="center" textRotation="90" wrapText="1"/>
    </xf>
    <xf numFmtId="0" fontId="45" fillId="3" borderId="17" xfId="0" applyFont="1" applyFill="1" applyBorder="1" applyAlignment="1">
      <alignment horizontal="center" vertical="center" textRotation="90" wrapText="1"/>
    </xf>
    <xf numFmtId="0" fontId="45" fillId="3" borderId="38" xfId="0" applyFont="1" applyFill="1" applyBorder="1" applyAlignment="1">
      <alignment horizontal="center" vertical="center" textRotation="90" wrapText="1"/>
    </xf>
    <xf numFmtId="0" fontId="45" fillId="3" borderId="4" xfId="0" applyFont="1" applyFill="1" applyBorder="1" applyAlignment="1">
      <alignment horizontal="center" vertical="center" textRotation="90" wrapText="1"/>
    </xf>
    <xf numFmtId="0" fontId="45" fillId="3" borderId="66" xfId="0" applyFont="1" applyFill="1" applyBorder="1" applyAlignment="1">
      <alignment horizontal="center" vertical="center" textRotation="90" wrapText="1"/>
    </xf>
    <xf numFmtId="0" fontId="45" fillId="3" borderId="18" xfId="0" applyFont="1" applyFill="1" applyBorder="1" applyAlignment="1">
      <alignment horizontal="center" vertical="center" textRotation="90" wrapText="1"/>
    </xf>
    <xf numFmtId="0" fontId="45" fillId="3" borderId="28" xfId="0" applyFont="1" applyFill="1" applyBorder="1" applyAlignment="1">
      <alignment horizontal="center" vertical="center" textRotation="90" wrapText="1"/>
    </xf>
    <xf numFmtId="0" fontId="45" fillId="3" borderId="35" xfId="0" applyFont="1" applyFill="1" applyBorder="1" applyAlignment="1">
      <alignment horizontal="center" vertical="center" textRotation="90" wrapText="1"/>
    </xf>
    <xf numFmtId="0" fontId="45" fillId="3" borderId="3" xfId="0" applyFont="1" applyFill="1" applyBorder="1" applyAlignment="1">
      <alignment horizontal="center" vertical="center" textRotation="90" wrapText="1"/>
    </xf>
    <xf numFmtId="0" fontId="45" fillId="3" borderId="16" xfId="0" applyFont="1" applyFill="1" applyBorder="1" applyAlignment="1">
      <alignment horizontal="center" vertical="center" textRotation="90" wrapText="1"/>
    </xf>
    <xf numFmtId="0" fontId="45" fillId="3" borderId="36" xfId="0" applyFont="1" applyFill="1" applyBorder="1" applyAlignment="1">
      <alignment horizontal="center" vertical="center" textRotation="90" wrapText="1"/>
    </xf>
    <xf numFmtId="0" fontId="47" fillId="3" borderId="31" xfId="0" applyFont="1" applyFill="1" applyBorder="1" applyAlignment="1">
      <alignment horizontal="center" vertical="center" wrapText="1" shrinkToFit="1"/>
    </xf>
    <xf numFmtId="0" fontId="45" fillId="3" borderId="2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5" fillId="3" borderId="11" xfId="0" applyFont="1" applyFill="1" applyBorder="1" applyAlignment="1">
      <alignment horizontal="center" vertical="center" wrapText="1"/>
    </xf>
    <xf numFmtId="0" fontId="45" fillId="3" borderId="19" xfId="0" applyFont="1" applyFill="1" applyBorder="1" applyAlignment="1">
      <alignment horizontal="center" vertical="center" wrapText="1"/>
    </xf>
    <xf numFmtId="0" fontId="45" fillId="3" borderId="31" xfId="0" applyFont="1" applyFill="1" applyBorder="1" applyAlignment="1">
      <alignment horizontal="center" vertical="center" wrapText="1"/>
    </xf>
    <xf numFmtId="0" fontId="45" fillId="3" borderId="56" xfId="0" applyFont="1" applyFill="1" applyBorder="1" applyAlignment="1">
      <alignment horizontal="center" vertical="center" wrapText="1"/>
    </xf>
    <xf numFmtId="0" fontId="45" fillId="3" borderId="12" xfId="0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 vertical="center" wrapText="1"/>
    </xf>
    <xf numFmtId="0" fontId="45" fillId="3" borderId="14" xfId="0" applyFont="1" applyFill="1" applyBorder="1" applyAlignment="1">
      <alignment horizontal="center" vertical="center" wrapText="1"/>
    </xf>
    <xf numFmtId="0" fontId="45" fillId="3" borderId="65" xfId="0" applyFont="1" applyFill="1" applyBorder="1" applyAlignment="1">
      <alignment horizontal="center" vertical="center" wrapText="1"/>
    </xf>
    <xf numFmtId="0" fontId="45" fillId="3" borderId="64" xfId="0" applyFont="1" applyFill="1" applyBorder="1" applyAlignment="1">
      <alignment horizontal="center" vertical="center" wrapText="1"/>
    </xf>
    <xf numFmtId="0" fontId="45" fillId="3" borderId="61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/>
    </xf>
    <xf numFmtId="0" fontId="45" fillId="3" borderId="5" xfId="0" applyFont="1" applyFill="1" applyBorder="1" applyAlignment="1">
      <alignment horizontal="center" vertical="center" wrapText="1"/>
    </xf>
    <xf numFmtId="0" fontId="45" fillId="3" borderId="10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5" fillId="3" borderId="42" xfId="0" applyFont="1" applyFill="1" applyBorder="1" applyAlignment="1">
      <alignment horizontal="center" vertical="center" wrapText="1"/>
    </xf>
    <xf numFmtId="0" fontId="45" fillId="3" borderId="25" xfId="0" applyFont="1" applyFill="1" applyBorder="1" applyAlignment="1">
      <alignment horizontal="center" vertical="center" wrapText="1"/>
    </xf>
    <xf numFmtId="0" fontId="45" fillId="3" borderId="26" xfId="0" applyFont="1" applyFill="1" applyBorder="1" applyAlignment="1">
      <alignment horizontal="center" vertical="center" wrapText="1"/>
    </xf>
    <xf numFmtId="0" fontId="45" fillId="3" borderId="57" xfId="0" applyFont="1" applyFill="1" applyBorder="1" applyAlignment="1">
      <alignment horizontal="center" vertical="center" wrapText="1"/>
    </xf>
    <xf numFmtId="0" fontId="45" fillId="3" borderId="34" xfId="0" applyFont="1" applyFill="1" applyBorder="1" applyAlignment="1">
      <alignment horizontal="center" vertical="center" wrapText="1"/>
    </xf>
    <xf numFmtId="0" fontId="45" fillId="3" borderId="58" xfId="0" applyFont="1" applyFill="1" applyBorder="1" applyAlignment="1">
      <alignment horizontal="center" vertical="center" wrapText="1"/>
    </xf>
    <xf numFmtId="0" fontId="45" fillId="3" borderId="4" xfId="0" applyFont="1" applyFill="1" applyBorder="1" applyAlignment="1">
      <alignment horizontal="center" vertical="center" wrapText="1"/>
    </xf>
    <xf numFmtId="0" fontId="45" fillId="3" borderId="3" xfId="0" applyFont="1" applyFill="1" applyBorder="1" applyAlignment="1">
      <alignment horizontal="center" vertical="center" wrapText="1"/>
    </xf>
    <xf numFmtId="0" fontId="45" fillId="3" borderId="66" xfId="0" applyFont="1" applyFill="1" applyBorder="1" applyAlignment="1">
      <alignment horizontal="center" vertical="center" wrapText="1"/>
    </xf>
    <xf numFmtId="0" fontId="45" fillId="3" borderId="16" xfId="0" applyFont="1" applyFill="1" applyBorder="1" applyAlignment="1">
      <alignment horizontal="center" vertical="center" wrapText="1"/>
    </xf>
    <xf numFmtId="0" fontId="45" fillId="3" borderId="62" xfId="0" applyFont="1" applyFill="1" applyBorder="1" applyAlignment="1">
      <alignment horizontal="center" vertical="center" wrapText="1"/>
    </xf>
    <xf numFmtId="0" fontId="45" fillId="3" borderId="36" xfId="0" applyFont="1" applyFill="1" applyBorder="1" applyAlignment="1">
      <alignment horizontal="center" vertical="center" wrapText="1"/>
    </xf>
    <xf numFmtId="0" fontId="45" fillId="3" borderId="15" xfId="0" applyFont="1" applyFill="1" applyBorder="1" applyAlignment="1">
      <alignment horizontal="center" vertical="center" wrapText="1"/>
    </xf>
    <xf numFmtId="0" fontId="108" fillId="0" borderId="13" xfId="5" applyFont="1" applyBorder="1" applyAlignment="1">
      <alignment horizontal="center" vertical="center" wrapText="1"/>
    </xf>
    <xf numFmtId="0" fontId="108" fillId="0" borderId="14" xfId="5" applyFont="1" applyBorder="1" applyAlignment="1">
      <alignment horizontal="center" vertical="center" wrapText="1"/>
    </xf>
    <xf numFmtId="0" fontId="110" fillId="0" borderId="37" xfId="5" applyFont="1" applyBorder="1" applyAlignment="1">
      <alignment horizontal="center" vertical="center" wrapText="1"/>
    </xf>
    <xf numFmtId="0" fontId="109" fillId="0" borderId="37" xfId="5" applyFont="1" applyBorder="1" applyAlignment="1">
      <alignment horizontal="center" vertical="center" wrapText="1"/>
    </xf>
    <xf numFmtId="0" fontId="102" fillId="0" borderId="42" xfId="5" applyFont="1" applyBorder="1" applyAlignment="1">
      <alignment horizontal="center" vertical="center"/>
    </xf>
    <xf numFmtId="0" fontId="102" fillId="0" borderId="39" xfId="5" applyFont="1" applyBorder="1" applyAlignment="1">
      <alignment horizontal="center" vertical="center"/>
    </xf>
    <xf numFmtId="0" fontId="104" fillId="0" borderId="26" xfId="5" applyFont="1" applyBorder="1" applyAlignment="1">
      <alignment horizontal="center" vertical="center" wrapText="1"/>
    </xf>
    <xf numFmtId="0" fontId="104" fillId="0" borderId="55" xfId="5" applyFont="1" applyBorder="1" applyAlignment="1">
      <alignment horizontal="center" vertical="center" wrapText="1"/>
    </xf>
    <xf numFmtId="0" fontId="108" fillId="0" borderId="42" xfId="5" applyFont="1" applyBorder="1" applyAlignment="1">
      <alignment horizontal="center" vertical="center" wrapText="1"/>
    </xf>
    <xf numFmtId="0" fontId="108" fillId="0" borderId="25" xfId="5" applyFont="1" applyBorder="1" applyAlignment="1">
      <alignment horizontal="center" vertical="center" wrapText="1"/>
    </xf>
    <xf numFmtId="0" fontId="108" fillId="0" borderId="26" xfId="5" applyFont="1" applyBorder="1" applyAlignment="1">
      <alignment horizontal="center" vertical="center" wrapText="1"/>
    </xf>
    <xf numFmtId="0" fontId="101" fillId="0" borderId="85" xfId="5" applyFont="1" applyBorder="1" applyAlignment="1">
      <alignment horizontal="center" vertical="center" wrapText="1"/>
    </xf>
    <xf numFmtId="0" fontId="101" fillId="0" borderId="86" xfId="5" applyFont="1" applyBorder="1" applyAlignment="1">
      <alignment horizontal="center" vertical="center" wrapText="1"/>
    </xf>
    <xf numFmtId="0" fontId="108" fillId="0" borderId="42" xfId="5" applyFont="1" applyBorder="1" applyAlignment="1">
      <alignment horizontal="center" vertical="center"/>
    </xf>
    <xf numFmtId="0" fontId="108" fillId="0" borderId="25" xfId="5" applyFont="1" applyBorder="1" applyAlignment="1">
      <alignment horizontal="center" vertical="center"/>
    </xf>
    <xf numFmtId="0" fontId="108" fillId="0" borderId="26" xfId="5" applyFont="1" applyBorder="1" applyAlignment="1">
      <alignment horizontal="center" vertical="center"/>
    </xf>
    <xf numFmtId="0" fontId="108" fillId="0" borderId="59" xfId="5" applyFont="1" applyBorder="1" applyAlignment="1">
      <alignment horizontal="center" vertical="center"/>
    </xf>
    <xf numFmtId="0" fontId="108" fillId="0" borderId="37" xfId="5" applyFont="1" applyBorder="1" applyAlignment="1">
      <alignment horizontal="center" vertical="center"/>
    </xf>
    <xf numFmtId="0" fontId="108" fillId="0" borderId="60" xfId="5" applyFont="1" applyBorder="1" applyAlignment="1">
      <alignment horizontal="center" vertical="center"/>
    </xf>
    <xf numFmtId="0" fontId="108" fillId="0" borderId="12" xfId="5" applyFont="1" applyBorder="1" applyAlignment="1">
      <alignment horizontal="center" vertical="center" wrapText="1"/>
    </xf>
    <xf numFmtId="0" fontId="79" fillId="0" borderId="85" xfId="5" applyFont="1" applyBorder="1" applyAlignment="1">
      <alignment horizontal="center" vertical="center" wrapText="1"/>
    </xf>
    <xf numFmtId="0" fontId="79" fillId="0" borderId="86" xfId="5" applyFont="1" applyBorder="1" applyAlignment="1">
      <alignment horizontal="center" vertical="center" wrapText="1"/>
    </xf>
    <xf numFmtId="0" fontId="108" fillId="0" borderId="39" xfId="5" applyFont="1" applyBorder="1" applyAlignment="1">
      <alignment horizontal="center" vertical="center"/>
    </xf>
    <xf numFmtId="0" fontId="108" fillId="0" borderId="0" xfId="5" applyFont="1" applyAlignment="1">
      <alignment horizontal="center" vertical="center"/>
    </xf>
    <xf numFmtId="0" fontId="108" fillId="0" borderId="55" xfId="5" applyFont="1" applyBorder="1" applyAlignment="1">
      <alignment horizontal="center" vertical="center"/>
    </xf>
    <xf numFmtId="0" fontId="108" fillId="0" borderId="70" xfId="5" applyFont="1" applyBorder="1" applyAlignment="1">
      <alignment horizontal="center" vertical="center" wrapText="1"/>
    </xf>
  </cellXfs>
  <cellStyles count="7">
    <cellStyle name="Обычный" xfId="0" builtinId="0"/>
    <cellStyle name="Обычный 16 3" xfId="3"/>
    <cellStyle name="Обычный 2" xfId="1"/>
    <cellStyle name="Обычный 2 2" xfId="5"/>
    <cellStyle name="Обычный 3" xfId="2"/>
    <cellStyle name="Обычный 4" xfId="6"/>
    <cellStyle name="Обычный 75" xfId="4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5050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045915723557064"/>
          <c:y val="0.12079973874233463"/>
          <c:w val="0.63293077111341789"/>
          <c:h val="0.84742278182969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Лист1!$D$5</c:f>
              <c:strCache>
                <c:ptCount val="1"/>
                <c:pt idx="0">
                  <c:v>Инвестиция йўналиши январь-август ойи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Лист1!$D$7:$D$19</c:f>
              <c:numCache>
                <c:formatCode>General</c:formatCode>
                <c:ptCount val="13"/>
                <c:pt idx="0">
                  <c:v>393</c:v>
                </c:pt>
                <c:pt idx="1">
                  <c:v>333</c:v>
                </c:pt>
                <c:pt idx="2">
                  <c:v>1112</c:v>
                </c:pt>
                <c:pt idx="3">
                  <c:v>150</c:v>
                </c:pt>
                <c:pt idx="4">
                  <c:v>275</c:v>
                </c:pt>
                <c:pt idx="5">
                  <c:v>743</c:v>
                </c:pt>
                <c:pt idx="6">
                  <c:v>792</c:v>
                </c:pt>
                <c:pt idx="7">
                  <c:v>169</c:v>
                </c:pt>
                <c:pt idx="8">
                  <c:v>1767</c:v>
                </c:pt>
                <c:pt idx="9">
                  <c:v>216</c:v>
                </c:pt>
                <c:pt idx="10">
                  <c:v>178</c:v>
                </c:pt>
                <c:pt idx="11">
                  <c:v>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4-487C-BD1D-29E5BC5D28F4}"/>
            </c:ext>
          </c:extLst>
        </c:ser>
        <c:ser>
          <c:idx val="1"/>
          <c:order val="1"/>
          <c:tx>
            <c:strRef>
              <c:f>Лист1!$E$5</c:f>
              <c:strCache>
                <c:ptCount val="1"/>
                <c:pt idx="0">
                  <c:v>Инвестиция йўналиши Солиқ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Лист1!$E$7:$E$19</c:f>
              <c:numCache>
                <c:formatCode>General</c:formatCode>
                <c:ptCount val="13"/>
                <c:pt idx="0">
                  <c:v>60</c:v>
                </c:pt>
                <c:pt idx="1">
                  <c:v>48</c:v>
                </c:pt>
                <c:pt idx="2">
                  <c:v>376</c:v>
                </c:pt>
                <c:pt idx="3">
                  <c:v>53</c:v>
                </c:pt>
                <c:pt idx="4">
                  <c:v>77</c:v>
                </c:pt>
                <c:pt idx="5">
                  <c:v>134</c:v>
                </c:pt>
                <c:pt idx="6">
                  <c:v>73</c:v>
                </c:pt>
                <c:pt idx="7">
                  <c:v>72</c:v>
                </c:pt>
                <c:pt idx="8">
                  <c:v>206</c:v>
                </c:pt>
                <c:pt idx="9">
                  <c:v>64</c:v>
                </c:pt>
                <c:pt idx="10">
                  <c:v>184</c:v>
                </c:pt>
                <c:pt idx="11">
                  <c:v>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4-487C-BD1D-29E5BC5D28F4}"/>
            </c:ext>
          </c:extLst>
        </c:ser>
        <c:ser>
          <c:idx val="2"/>
          <c:order val="2"/>
          <c:tx>
            <c:strRef>
              <c:f>Лист1!$F$5</c:f>
              <c:strCache>
                <c:ptCount val="1"/>
                <c:pt idx="0">
                  <c:v>Инвестиция йўналиши Фарқи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Лист1!$F$7:$F$19</c:f>
              <c:numCache>
                <c:formatCode>General</c:formatCode>
                <c:ptCount val="13"/>
                <c:pt idx="0">
                  <c:v>-333</c:v>
                </c:pt>
                <c:pt idx="1">
                  <c:v>-285</c:v>
                </c:pt>
                <c:pt idx="2">
                  <c:v>-736</c:v>
                </c:pt>
                <c:pt idx="3">
                  <c:v>-97</c:v>
                </c:pt>
                <c:pt idx="4">
                  <c:v>-198</c:v>
                </c:pt>
                <c:pt idx="5">
                  <c:v>-609</c:v>
                </c:pt>
                <c:pt idx="6">
                  <c:v>-719</c:v>
                </c:pt>
                <c:pt idx="7">
                  <c:v>-97</c:v>
                </c:pt>
                <c:pt idx="8">
                  <c:v>-1561</c:v>
                </c:pt>
                <c:pt idx="9">
                  <c:v>-152</c:v>
                </c:pt>
                <c:pt idx="10">
                  <c:v>6</c:v>
                </c:pt>
                <c:pt idx="11">
                  <c:v>-157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E4-487C-BD1D-29E5BC5D28F4}"/>
            </c:ext>
          </c:extLst>
        </c:ser>
        <c:ser>
          <c:idx val="3"/>
          <c:order val="3"/>
          <c:tx>
            <c:strRef>
              <c:f>Лист1!$G$5</c:f>
              <c:strCache>
                <c:ptCount val="1"/>
                <c:pt idx="0">
                  <c:v>Қишлоқ хўжалиги йўналиши январь-август ойи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Лист1!$G$7:$G$19</c:f>
              <c:numCache>
                <c:formatCode>General</c:formatCode>
                <c:ptCount val="13"/>
                <c:pt idx="0">
                  <c:v>55</c:v>
                </c:pt>
                <c:pt idx="1">
                  <c:v>15593</c:v>
                </c:pt>
                <c:pt idx="2">
                  <c:v>16866</c:v>
                </c:pt>
                <c:pt idx="3">
                  <c:v>17639</c:v>
                </c:pt>
                <c:pt idx="4">
                  <c:v>16878</c:v>
                </c:pt>
                <c:pt idx="5">
                  <c:v>15245</c:v>
                </c:pt>
                <c:pt idx="6">
                  <c:v>17643</c:v>
                </c:pt>
                <c:pt idx="7">
                  <c:v>13583</c:v>
                </c:pt>
                <c:pt idx="8">
                  <c:v>17673</c:v>
                </c:pt>
                <c:pt idx="9">
                  <c:v>12426</c:v>
                </c:pt>
                <c:pt idx="10">
                  <c:v>15165</c:v>
                </c:pt>
                <c:pt idx="11">
                  <c:v>6275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E4-487C-BD1D-29E5BC5D28F4}"/>
            </c:ext>
          </c:extLst>
        </c:ser>
        <c:ser>
          <c:idx val="4"/>
          <c:order val="4"/>
          <c:tx>
            <c:strRef>
              <c:f>Лист1!$H$5</c:f>
              <c:strCache>
                <c:ptCount val="1"/>
                <c:pt idx="0">
                  <c:v>Қишлоқ хўжалиги йўналиши Солиқ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Лист1!$H$7:$H$19</c:f>
              <c:numCache>
                <c:formatCode>General</c:formatCode>
                <c:ptCount val="13"/>
                <c:pt idx="0">
                  <c:v>55</c:v>
                </c:pt>
                <c:pt idx="1">
                  <c:v>11769</c:v>
                </c:pt>
                <c:pt idx="2">
                  <c:v>13351</c:v>
                </c:pt>
                <c:pt idx="3">
                  <c:v>15869</c:v>
                </c:pt>
                <c:pt idx="4">
                  <c:v>13902</c:v>
                </c:pt>
                <c:pt idx="5">
                  <c:v>14804</c:v>
                </c:pt>
                <c:pt idx="6">
                  <c:v>15919</c:v>
                </c:pt>
                <c:pt idx="7">
                  <c:v>9318</c:v>
                </c:pt>
                <c:pt idx="8">
                  <c:v>12463</c:v>
                </c:pt>
                <c:pt idx="9">
                  <c:v>12187</c:v>
                </c:pt>
                <c:pt idx="10">
                  <c:v>10459</c:v>
                </c:pt>
                <c:pt idx="11">
                  <c:v>6908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E4-487C-BD1D-29E5BC5D28F4}"/>
            </c:ext>
          </c:extLst>
        </c:ser>
        <c:ser>
          <c:idx val="5"/>
          <c:order val="5"/>
          <c:tx>
            <c:strRef>
              <c:f>Лист1!$I$5</c:f>
              <c:strCache>
                <c:ptCount val="1"/>
                <c:pt idx="0">
                  <c:v>Қишлоқ хўжалиги йўналиши Фарқи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Лист1!$I$7:$I$19</c:f>
              <c:numCache>
                <c:formatCode>General</c:formatCode>
                <c:ptCount val="13"/>
                <c:pt idx="0">
                  <c:v>0</c:v>
                </c:pt>
                <c:pt idx="1">
                  <c:v>-3824</c:v>
                </c:pt>
                <c:pt idx="2">
                  <c:v>-3515</c:v>
                </c:pt>
                <c:pt idx="3">
                  <c:v>-1770</c:v>
                </c:pt>
                <c:pt idx="4">
                  <c:v>-2976</c:v>
                </c:pt>
                <c:pt idx="5">
                  <c:v>-441</c:v>
                </c:pt>
                <c:pt idx="6">
                  <c:v>-1724</c:v>
                </c:pt>
                <c:pt idx="7">
                  <c:v>-4265</c:v>
                </c:pt>
                <c:pt idx="8">
                  <c:v>-5210</c:v>
                </c:pt>
                <c:pt idx="9">
                  <c:v>-239</c:v>
                </c:pt>
                <c:pt idx="10">
                  <c:v>-4706</c:v>
                </c:pt>
                <c:pt idx="11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E4-487C-BD1D-29E5BC5D28F4}"/>
            </c:ext>
          </c:extLst>
        </c:ser>
        <c:ser>
          <c:idx val="6"/>
          <c:order val="6"/>
          <c:tx>
            <c:strRef>
              <c:f>Лист1!$J$5</c:f>
              <c:strCache>
                <c:ptCount val="1"/>
                <c:pt idx="0">
                  <c:v>Хизмат кўрсатиш ва тадбиркорлик йўналиши январь-август ойи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Лист1!$J$7:$J$19</c:f>
              <c:numCache>
                <c:formatCode>General</c:formatCode>
                <c:ptCount val="13"/>
                <c:pt idx="0">
                  <c:v>6742</c:v>
                </c:pt>
                <c:pt idx="1">
                  <c:v>8809</c:v>
                </c:pt>
                <c:pt idx="2">
                  <c:v>8493</c:v>
                </c:pt>
                <c:pt idx="3">
                  <c:v>9306</c:v>
                </c:pt>
                <c:pt idx="4">
                  <c:v>11100</c:v>
                </c:pt>
                <c:pt idx="5">
                  <c:v>6755</c:v>
                </c:pt>
                <c:pt idx="6">
                  <c:v>7334</c:v>
                </c:pt>
                <c:pt idx="7">
                  <c:v>4781</c:v>
                </c:pt>
                <c:pt idx="8">
                  <c:v>8233</c:v>
                </c:pt>
                <c:pt idx="9">
                  <c:v>5982</c:v>
                </c:pt>
                <c:pt idx="10">
                  <c:v>4009</c:v>
                </c:pt>
                <c:pt idx="11">
                  <c:v>3483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E4-487C-BD1D-29E5BC5D28F4}"/>
            </c:ext>
          </c:extLst>
        </c:ser>
        <c:ser>
          <c:idx val="7"/>
          <c:order val="7"/>
          <c:tx>
            <c:strRef>
              <c:f>Лист1!$K$5</c:f>
              <c:strCache>
                <c:ptCount val="1"/>
                <c:pt idx="0">
                  <c:v>Хизмат кўрсатиш ва тадбиркорлик йўналиши Солиқ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Лист1!$K$7:$K$19</c:f>
              <c:numCache>
                <c:formatCode>General</c:formatCode>
                <c:ptCount val="13"/>
                <c:pt idx="0">
                  <c:v>6908</c:v>
                </c:pt>
                <c:pt idx="1">
                  <c:v>7206</c:v>
                </c:pt>
                <c:pt idx="2">
                  <c:v>7644</c:v>
                </c:pt>
                <c:pt idx="3">
                  <c:v>8970</c:v>
                </c:pt>
                <c:pt idx="4">
                  <c:v>11031</c:v>
                </c:pt>
                <c:pt idx="5">
                  <c:v>5879</c:v>
                </c:pt>
                <c:pt idx="6">
                  <c:v>6725</c:v>
                </c:pt>
                <c:pt idx="7">
                  <c:v>4327</c:v>
                </c:pt>
                <c:pt idx="8">
                  <c:v>7702</c:v>
                </c:pt>
                <c:pt idx="9">
                  <c:v>5651</c:v>
                </c:pt>
                <c:pt idx="10">
                  <c:v>4043</c:v>
                </c:pt>
                <c:pt idx="11">
                  <c:v>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E4-487C-BD1D-29E5BC5D28F4}"/>
            </c:ext>
          </c:extLst>
        </c:ser>
        <c:ser>
          <c:idx val="8"/>
          <c:order val="8"/>
          <c:tx>
            <c:strRef>
              <c:f>Лист1!$L$5</c:f>
              <c:strCache>
                <c:ptCount val="1"/>
                <c:pt idx="0">
                  <c:v>Хизмат кўрсатиш ва тадбиркорлик йўналиши Фарқи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Лист1!$L$7:$L$19</c:f>
              <c:numCache>
                <c:formatCode>General</c:formatCode>
                <c:ptCount val="13"/>
                <c:pt idx="0">
                  <c:v>166</c:v>
                </c:pt>
                <c:pt idx="1">
                  <c:v>-1603</c:v>
                </c:pt>
                <c:pt idx="2">
                  <c:v>-849</c:v>
                </c:pt>
                <c:pt idx="3">
                  <c:v>-336</c:v>
                </c:pt>
                <c:pt idx="4">
                  <c:v>-69</c:v>
                </c:pt>
                <c:pt idx="5">
                  <c:v>-876</c:v>
                </c:pt>
                <c:pt idx="6">
                  <c:v>-609</c:v>
                </c:pt>
                <c:pt idx="7">
                  <c:v>-454</c:v>
                </c:pt>
                <c:pt idx="8">
                  <c:v>-531</c:v>
                </c:pt>
                <c:pt idx="9">
                  <c:v>-331</c:v>
                </c:pt>
                <c:pt idx="10">
                  <c:v>34</c:v>
                </c:pt>
                <c:pt idx="11">
                  <c:v>-204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E4-487C-BD1D-29E5BC5D28F4}"/>
            </c:ext>
          </c:extLst>
        </c:ser>
        <c:ser>
          <c:idx val="9"/>
          <c:order val="9"/>
          <c:tx>
            <c:strRef>
              <c:f>Лист1!$M$5</c:f>
              <c:strCache>
                <c:ptCount val="1"/>
                <c:pt idx="0">
                  <c:v>Қурилиш ва қомунал соҳа йўналиши январь-август ойи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Лист1!$M$7:$M$19</c:f>
              <c:numCache>
                <c:formatCode>General</c:formatCode>
                <c:ptCount val="13"/>
                <c:pt idx="0">
                  <c:v>680</c:v>
                </c:pt>
                <c:pt idx="1">
                  <c:v>609</c:v>
                </c:pt>
                <c:pt idx="2">
                  <c:v>592</c:v>
                </c:pt>
                <c:pt idx="3">
                  <c:v>613</c:v>
                </c:pt>
                <c:pt idx="4">
                  <c:v>966</c:v>
                </c:pt>
                <c:pt idx="5">
                  <c:v>577</c:v>
                </c:pt>
                <c:pt idx="6">
                  <c:v>614</c:v>
                </c:pt>
                <c:pt idx="7">
                  <c:v>682</c:v>
                </c:pt>
                <c:pt idx="8">
                  <c:v>568</c:v>
                </c:pt>
                <c:pt idx="9">
                  <c:v>525</c:v>
                </c:pt>
                <c:pt idx="10">
                  <c:v>533</c:v>
                </c:pt>
                <c:pt idx="11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2E4-487C-BD1D-29E5BC5D28F4}"/>
            </c:ext>
          </c:extLst>
        </c:ser>
        <c:ser>
          <c:idx val="10"/>
          <c:order val="10"/>
          <c:tx>
            <c:strRef>
              <c:f>Лист1!$N$5</c:f>
              <c:strCache>
                <c:ptCount val="1"/>
                <c:pt idx="0">
                  <c:v>Қурилиш ва қомунал соҳа йўналиши Солиқ ҳисоботида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Лист1!$N$7:$N$19</c:f>
              <c:numCache>
                <c:formatCode>General</c:formatCode>
                <c:ptCount val="13"/>
                <c:pt idx="0">
                  <c:v>197</c:v>
                </c:pt>
                <c:pt idx="1">
                  <c:v>68</c:v>
                </c:pt>
                <c:pt idx="2">
                  <c:v>10</c:v>
                </c:pt>
                <c:pt idx="3">
                  <c:v>73</c:v>
                </c:pt>
                <c:pt idx="4">
                  <c:v>563</c:v>
                </c:pt>
                <c:pt idx="5">
                  <c:v>71</c:v>
                </c:pt>
                <c:pt idx="6">
                  <c:v>111</c:v>
                </c:pt>
                <c:pt idx="7">
                  <c:v>291</c:v>
                </c:pt>
                <c:pt idx="8">
                  <c:v>57</c:v>
                </c:pt>
                <c:pt idx="9">
                  <c:v>59</c:v>
                </c:pt>
                <c:pt idx="10">
                  <c:v>81</c:v>
                </c:pt>
                <c:pt idx="11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E4-487C-BD1D-29E5BC5D28F4}"/>
            </c:ext>
          </c:extLst>
        </c:ser>
        <c:ser>
          <c:idx val="11"/>
          <c:order val="11"/>
          <c:tx>
            <c:strRef>
              <c:f>Лист1!$O$5</c:f>
              <c:strCache>
                <c:ptCount val="1"/>
                <c:pt idx="0">
                  <c:v>Қурилиш ва қомунал соҳа йўналиши Фарқи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Лист1!$C$7:$C$19</c:f>
              <c:strCache>
                <c:ptCount val="12"/>
                <c:pt idx="0">
                  <c:v>Хива шаҳри</c:v>
                </c:pt>
                <c:pt idx="1">
                  <c:v>Боғот тумани</c:v>
                </c:pt>
                <c:pt idx="2">
                  <c:v>Гурлан тумани</c:v>
                </c:pt>
                <c:pt idx="3">
                  <c:v>Қўшкўпир тумани</c:v>
                </c:pt>
                <c:pt idx="4">
                  <c:v>Урганч тумани</c:v>
                </c:pt>
                <c:pt idx="5">
                  <c:v>Ҳазорасп тумани</c:v>
                </c:pt>
                <c:pt idx="6">
                  <c:v>Хонқа тумани</c:v>
                </c:pt>
                <c:pt idx="7">
                  <c:v>Хива тумани </c:v>
                </c:pt>
                <c:pt idx="8">
                  <c:v>Шовот тумани</c:v>
                </c:pt>
                <c:pt idx="9">
                  <c:v>Янгиариқ тумани</c:v>
                </c:pt>
                <c:pt idx="10">
                  <c:v>Янгибозор тумани</c:v>
                </c:pt>
                <c:pt idx="11">
                  <c:v>Тупроққалъа тумани</c:v>
                </c:pt>
              </c:strCache>
            </c:strRef>
          </c:cat>
          <c:val>
            <c:numRef>
              <c:f>Лист1!$O$7:$O$19</c:f>
              <c:numCache>
                <c:formatCode>General</c:formatCode>
                <c:ptCount val="13"/>
                <c:pt idx="0">
                  <c:v>-483</c:v>
                </c:pt>
                <c:pt idx="1">
                  <c:v>-541</c:v>
                </c:pt>
                <c:pt idx="2">
                  <c:v>-582</c:v>
                </c:pt>
                <c:pt idx="3">
                  <c:v>-540</c:v>
                </c:pt>
                <c:pt idx="4">
                  <c:v>-403</c:v>
                </c:pt>
                <c:pt idx="5">
                  <c:v>-506</c:v>
                </c:pt>
                <c:pt idx="6">
                  <c:v>-503</c:v>
                </c:pt>
                <c:pt idx="7">
                  <c:v>-391</c:v>
                </c:pt>
                <c:pt idx="8">
                  <c:v>-511</c:v>
                </c:pt>
                <c:pt idx="9">
                  <c:v>-466</c:v>
                </c:pt>
                <c:pt idx="10">
                  <c:v>-452</c:v>
                </c:pt>
                <c:pt idx="11">
                  <c:v>-327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E4-487C-BD1D-29E5BC5D2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57886728"/>
        <c:axId val="557887448"/>
      </c:barChart>
      <c:catAx>
        <c:axId val="557886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dbl" strike="noStrike" kern="1200" baseline="0">
                <a:solidFill>
                  <a:schemeClr val="accent4"/>
                </a:solidFill>
                <a:latin typeface="Agency FB" panose="020B0503020202020204" pitchFamily="34" charset="0"/>
                <a:ea typeface="+mn-ea"/>
                <a:cs typeface="+mn-cs"/>
              </a:defRPr>
            </a:pPr>
            <a:endParaRPr lang="ru-RU"/>
          </a:p>
        </c:txPr>
        <c:crossAx val="557887448"/>
        <c:crosses val="autoZero"/>
        <c:auto val="1"/>
        <c:lblAlgn val="ctr"/>
        <c:lblOffset val="100"/>
        <c:noMultiLvlLbl val="0"/>
      </c:catAx>
      <c:valAx>
        <c:axId val="55788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57886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4.9480332087363479E-2"/>
          <c:w val="0.29436017925412056"/>
          <c:h val="0.850465290533626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1485900</xdr:colOff>
      <xdr:row>1</xdr:row>
      <xdr:rowOff>47625</xdr:rowOff>
    </xdr:from>
    <xdr:to>
      <xdr:col>27</xdr:col>
      <xdr:colOff>190500</xdr:colOff>
      <xdr:row>33</xdr:row>
      <xdr:rowOff>152400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EC1FED7-ABAE-4510-7ABB-E7CC112F2E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R531"/>
  <sheetViews>
    <sheetView showZeros="0" zoomScale="70" zoomScaleNormal="70" zoomScaleSheetLayoutView="85" workbookViewId="0">
      <pane xSplit="9" ySplit="9" topLeftCell="J10" activePane="bottomRight" state="frozen"/>
      <selection activeCell="G3" sqref="G3"/>
      <selection pane="topRight" activeCell="G3" sqref="G3"/>
      <selection pane="bottomLeft" activeCell="G3" sqref="G3"/>
      <selection pane="bottomRight" activeCell="H17" sqref="H17"/>
    </sheetView>
  </sheetViews>
  <sheetFormatPr defaultColWidth="9.140625" defaultRowHeight="15" customHeight="1" outlineLevelCol="1" x14ac:dyDescent="0.25"/>
  <cols>
    <col min="1" max="1" width="0" style="197" hidden="1" customWidth="1"/>
    <col min="2" max="2" width="9.85546875" style="197" customWidth="1"/>
    <col min="3" max="3" width="11.5703125" style="197" hidden="1" customWidth="1" outlineLevel="1"/>
    <col min="4" max="4" width="32.7109375" style="197" hidden="1" customWidth="1" outlineLevel="1"/>
    <col min="5" max="5" width="24" style="197" hidden="1" customWidth="1" collapsed="1"/>
    <col min="6" max="6" width="19.42578125" style="197" customWidth="1"/>
    <col min="7" max="7" width="52" style="197" customWidth="1" outlineLevel="1"/>
    <col min="8" max="8" width="60.7109375" style="197" customWidth="1" outlineLevel="1"/>
    <col min="9" max="9" width="59.42578125" style="197" customWidth="1"/>
    <col min="10" max="11" width="31.85546875" style="197" hidden="1" customWidth="1"/>
    <col min="12" max="12" width="19.28515625" style="197" hidden="1" customWidth="1" outlineLevel="1"/>
    <col min="13" max="13" width="18.28515625" style="197" customWidth="1" outlineLevel="1"/>
    <col min="14" max="15" width="17.28515625" style="197" hidden="1" customWidth="1" outlineLevel="1"/>
    <col min="16" max="16" width="17.42578125" style="197" hidden="1" customWidth="1"/>
    <col min="17" max="17" width="29.85546875" style="197" hidden="1" customWidth="1"/>
    <col min="18" max="18" width="19.5703125" style="197" hidden="1" customWidth="1"/>
    <col min="19" max="20" width="13.28515625" style="197" hidden="1" customWidth="1" outlineLevel="1"/>
    <col min="21" max="25" width="17" style="197" hidden="1" customWidth="1" outlineLevel="1"/>
    <col min="26" max="26" width="16.85546875" style="197" hidden="1" customWidth="1" collapsed="1"/>
    <col min="27" max="28" width="16.85546875" style="197" hidden="1" customWidth="1"/>
    <col min="29" max="29" width="21.7109375" style="197" hidden="1" customWidth="1"/>
    <col min="30" max="32" width="16.85546875" style="197" hidden="1" customWidth="1" outlineLevel="1"/>
    <col min="33" max="33" width="21.7109375" style="197" hidden="1" customWidth="1" outlineLevel="1"/>
    <col min="34" max="36" width="16.85546875" style="197" hidden="1" customWidth="1" outlineLevel="1"/>
    <col min="37" max="37" width="21.7109375" style="197" hidden="1" customWidth="1" outlineLevel="1"/>
    <col min="38" max="40" width="16.85546875" style="197" hidden="1" customWidth="1" outlineLevel="1"/>
    <col min="41" max="41" width="21.7109375" style="197" hidden="1" customWidth="1" outlineLevel="1"/>
    <col min="42" max="44" width="16.85546875" style="197" hidden="1" customWidth="1" outlineLevel="1"/>
    <col min="45" max="45" width="21.7109375" style="197" hidden="1" customWidth="1" outlineLevel="1"/>
    <col min="46" max="46" width="22.140625" style="197" hidden="1" customWidth="1" outlineLevel="1"/>
    <col min="47" max="47" width="25.5703125" style="197" hidden="1" customWidth="1" outlineLevel="1"/>
    <col min="48" max="48" width="14.7109375" style="197" customWidth="1" collapsed="1"/>
    <col min="49" max="49" width="14.7109375" style="197" customWidth="1"/>
    <col min="50" max="55" width="14.7109375" style="197" hidden="1" customWidth="1"/>
    <col min="56" max="57" width="19.28515625" style="197" hidden="1" customWidth="1"/>
    <col min="58" max="58" width="21.28515625" style="197" hidden="1" customWidth="1"/>
    <col min="59" max="59" width="26.28515625" style="197" hidden="1" customWidth="1"/>
    <col min="60" max="60" width="27.85546875" style="197" hidden="1" customWidth="1"/>
    <col min="61" max="61" width="23.140625" style="197" hidden="1" customWidth="1"/>
    <col min="62" max="62" width="70.7109375" style="197" hidden="1" customWidth="1"/>
    <col min="63" max="63" width="19.28515625" style="197" hidden="1" customWidth="1" outlineLevel="1"/>
    <col min="64" max="64" width="56.28515625" style="197" hidden="1" customWidth="1" outlineLevel="1"/>
    <col min="65" max="65" width="26.28515625" style="197" hidden="1" customWidth="1" outlineLevel="1"/>
    <col min="66" max="66" width="14" style="197" hidden="1" customWidth="1" outlineLevel="1"/>
    <col min="67" max="74" width="12.85546875" style="197" hidden="1" customWidth="1" outlineLevel="1"/>
    <col min="75" max="75" width="25.28515625" style="197" hidden="1" customWidth="1" outlineLevel="1"/>
    <col min="76" max="79" width="12.85546875" style="197" hidden="1" customWidth="1" outlineLevel="1"/>
    <col min="80" max="85" width="51.7109375" style="197" hidden="1" customWidth="1" outlineLevel="1"/>
    <col min="86" max="86" width="21.85546875" style="197" hidden="1" customWidth="1" outlineLevel="1"/>
    <col min="87" max="87" width="18.85546875" style="197" hidden="1" customWidth="1" outlineLevel="1"/>
    <col min="88" max="88" width="51.7109375" style="197" hidden="1" customWidth="1" outlineLevel="1"/>
    <col min="89" max="89" width="23" style="197" customWidth="1" collapsed="1"/>
    <col min="90" max="90" width="21.5703125" style="197" customWidth="1"/>
    <col min="91" max="91" width="12.85546875" style="197" customWidth="1"/>
    <col min="92" max="92" width="25.85546875" style="197" customWidth="1"/>
    <col min="93" max="94" width="23.28515625" style="197" customWidth="1"/>
    <col min="95" max="16384" width="9.140625" style="197"/>
  </cols>
  <sheetData>
    <row r="1" spans="1:96" ht="18.75" x14ac:dyDescent="0.3">
      <c r="B1" s="198"/>
      <c r="C1" s="198"/>
      <c r="D1" s="198"/>
      <c r="E1" s="198"/>
      <c r="F1" s="198"/>
      <c r="G1" s="198"/>
      <c r="H1" s="198"/>
      <c r="I1" s="198"/>
      <c r="J1" s="198"/>
      <c r="K1" s="199"/>
      <c r="L1" s="198"/>
      <c r="M1" s="200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360"/>
      <c r="BE1" s="360"/>
      <c r="BF1" s="361"/>
      <c r="BG1" s="362"/>
      <c r="BH1" s="201"/>
      <c r="BI1" s="202"/>
      <c r="BJ1" s="201"/>
      <c r="BK1" s="203"/>
      <c r="BL1" s="203"/>
      <c r="BM1" s="203"/>
      <c r="BN1" s="198"/>
      <c r="BO1" s="204"/>
      <c r="BP1" s="204"/>
      <c r="BQ1" s="204"/>
      <c r="BR1" s="204"/>
      <c r="BS1" s="204"/>
      <c r="BT1" s="204"/>
      <c r="BU1" s="204"/>
      <c r="BV1" s="204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205"/>
    </row>
    <row r="2" spans="1:96" ht="68.45" customHeight="1" x14ac:dyDescent="0.3">
      <c r="B2" s="363" t="s">
        <v>105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3"/>
      <c r="BH2" s="363"/>
      <c r="BI2" s="363"/>
      <c r="BJ2" s="363"/>
      <c r="BK2" s="363"/>
      <c r="BL2" s="363"/>
      <c r="BM2" s="363"/>
      <c r="BN2" s="363"/>
      <c r="BO2" s="363"/>
      <c r="BP2" s="363"/>
      <c r="BQ2" s="363"/>
      <c r="BR2" s="363"/>
      <c r="BS2" s="363"/>
      <c r="BT2" s="363"/>
      <c r="BU2" s="363"/>
      <c r="BV2" s="204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205"/>
    </row>
    <row r="3" spans="1:96" ht="21" x14ac:dyDescent="0.35">
      <c r="B3" s="206"/>
      <c r="C3" s="206"/>
      <c r="D3" s="206"/>
      <c r="E3" s="206"/>
      <c r="F3" s="207"/>
      <c r="G3" s="207"/>
      <c r="H3" s="207"/>
      <c r="I3" s="208">
        <v>1</v>
      </c>
      <c r="J3" s="208"/>
      <c r="K3" s="208">
        <f>1+I3</f>
        <v>2</v>
      </c>
      <c r="L3" s="208">
        <f t="shared" ref="L3:BJ3" si="0">1+K3</f>
        <v>3</v>
      </c>
      <c r="M3" s="208">
        <f t="shared" si="0"/>
        <v>4</v>
      </c>
      <c r="N3" s="208">
        <f t="shared" si="0"/>
        <v>5</v>
      </c>
      <c r="O3" s="208">
        <f t="shared" si="0"/>
        <v>6</v>
      </c>
      <c r="P3" s="208">
        <f t="shared" si="0"/>
        <v>7</v>
      </c>
      <c r="Q3" s="208">
        <f t="shared" si="0"/>
        <v>8</v>
      </c>
      <c r="R3" s="208">
        <f t="shared" si="0"/>
        <v>9</v>
      </c>
      <c r="S3" s="208">
        <f t="shared" si="0"/>
        <v>10</v>
      </c>
      <c r="T3" s="208">
        <f t="shared" si="0"/>
        <v>11</v>
      </c>
      <c r="U3" s="208">
        <f t="shared" si="0"/>
        <v>12</v>
      </c>
      <c r="V3" s="208">
        <f t="shared" si="0"/>
        <v>13</v>
      </c>
      <c r="W3" s="208">
        <f t="shared" si="0"/>
        <v>14</v>
      </c>
      <c r="X3" s="208">
        <f t="shared" si="0"/>
        <v>15</v>
      </c>
      <c r="Y3" s="208">
        <f t="shared" si="0"/>
        <v>16</v>
      </c>
      <c r="Z3" s="208">
        <f t="shared" si="0"/>
        <v>17</v>
      </c>
      <c r="AA3" s="208">
        <f t="shared" si="0"/>
        <v>18</v>
      </c>
      <c r="AB3" s="208">
        <f t="shared" si="0"/>
        <v>19</v>
      </c>
      <c r="AC3" s="208">
        <f t="shared" si="0"/>
        <v>20</v>
      </c>
      <c r="AD3" s="208">
        <f t="shared" si="0"/>
        <v>21</v>
      </c>
      <c r="AE3" s="208">
        <f t="shared" si="0"/>
        <v>22</v>
      </c>
      <c r="AF3" s="208">
        <f t="shared" si="0"/>
        <v>23</v>
      </c>
      <c r="AG3" s="208">
        <f t="shared" si="0"/>
        <v>24</v>
      </c>
      <c r="AH3" s="208">
        <f t="shared" si="0"/>
        <v>25</v>
      </c>
      <c r="AI3" s="208">
        <f t="shared" si="0"/>
        <v>26</v>
      </c>
      <c r="AJ3" s="208">
        <f t="shared" si="0"/>
        <v>27</v>
      </c>
      <c r="AK3" s="208">
        <f t="shared" si="0"/>
        <v>28</v>
      </c>
      <c r="AL3" s="208">
        <f t="shared" si="0"/>
        <v>29</v>
      </c>
      <c r="AM3" s="208">
        <f t="shared" si="0"/>
        <v>30</v>
      </c>
      <c r="AN3" s="208">
        <f t="shared" si="0"/>
        <v>31</v>
      </c>
      <c r="AO3" s="208">
        <f t="shared" si="0"/>
        <v>32</v>
      </c>
      <c r="AP3" s="208">
        <f t="shared" si="0"/>
        <v>33</v>
      </c>
      <c r="AQ3" s="208">
        <f t="shared" si="0"/>
        <v>34</v>
      </c>
      <c r="AR3" s="208">
        <f t="shared" si="0"/>
        <v>35</v>
      </c>
      <c r="AS3" s="208">
        <f t="shared" si="0"/>
        <v>36</v>
      </c>
      <c r="AT3" s="208">
        <f t="shared" si="0"/>
        <v>37</v>
      </c>
      <c r="AU3" s="208">
        <f t="shared" si="0"/>
        <v>38</v>
      </c>
      <c r="AV3" s="208">
        <f t="shared" si="0"/>
        <v>39</v>
      </c>
      <c r="AW3" s="208">
        <f t="shared" si="0"/>
        <v>40</v>
      </c>
      <c r="AX3" s="208">
        <f t="shared" si="0"/>
        <v>41</v>
      </c>
      <c r="AY3" s="208">
        <f t="shared" si="0"/>
        <v>42</v>
      </c>
      <c r="AZ3" s="208">
        <f t="shared" si="0"/>
        <v>43</v>
      </c>
      <c r="BA3" s="208">
        <f t="shared" si="0"/>
        <v>44</v>
      </c>
      <c r="BB3" s="208">
        <f t="shared" si="0"/>
        <v>45</v>
      </c>
      <c r="BC3" s="208">
        <f t="shared" si="0"/>
        <v>46</v>
      </c>
      <c r="BD3" s="208">
        <f t="shared" si="0"/>
        <v>47</v>
      </c>
      <c r="BE3" s="208">
        <f t="shared" si="0"/>
        <v>48</v>
      </c>
      <c r="BF3" s="208">
        <f t="shared" si="0"/>
        <v>49</v>
      </c>
      <c r="BG3" s="208">
        <f t="shared" si="0"/>
        <v>50</v>
      </c>
      <c r="BH3" s="209">
        <f t="shared" si="0"/>
        <v>51</v>
      </c>
      <c r="BI3" s="209">
        <f t="shared" si="0"/>
        <v>52</v>
      </c>
      <c r="BJ3" s="209">
        <f t="shared" si="0"/>
        <v>53</v>
      </c>
      <c r="BK3" s="210"/>
      <c r="BL3" s="210"/>
      <c r="BM3" s="210"/>
      <c r="BN3" s="211"/>
      <c r="BO3" s="211"/>
      <c r="BP3" s="211"/>
      <c r="BQ3" s="211"/>
      <c r="BR3" s="211"/>
      <c r="BS3" s="211"/>
      <c r="BT3" s="211"/>
      <c r="BU3" s="211"/>
      <c r="BV3" s="211"/>
      <c r="BW3" s="211"/>
      <c r="BX3" s="211"/>
      <c r="BY3" s="211"/>
      <c r="BZ3" s="211"/>
      <c r="CA3" s="211"/>
      <c r="CB3" s="211"/>
      <c r="CC3" s="211"/>
      <c r="CD3" s="211"/>
      <c r="CE3" s="211"/>
      <c r="CF3" s="211"/>
      <c r="CG3" s="211"/>
      <c r="CH3" s="211"/>
      <c r="CI3" s="211"/>
      <c r="CJ3" s="211"/>
      <c r="CK3" s="205"/>
    </row>
    <row r="4" spans="1:96" ht="30.75" customHeight="1" x14ac:dyDescent="0.25">
      <c r="B4" s="357" t="s">
        <v>0</v>
      </c>
      <c r="C4" s="357" t="s">
        <v>106</v>
      </c>
      <c r="D4" s="357" t="s">
        <v>107</v>
      </c>
      <c r="E4" s="357" t="s">
        <v>108</v>
      </c>
      <c r="F4" s="357" t="s">
        <v>109</v>
      </c>
      <c r="G4" s="357" t="s">
        <v>110</v>
      </c>
      <c r="H4" s="357" t="s">
        <v>111</v>
      </c>
      <c r="I4" s="357" t="s">
        <v>112</v>
      </c>
      <c r="J4" s="364" t="s">
        <v>113</v>
      </c>
      <c r="K4" s="364" t="s">
        <v>114</v>
      </c>
      <c r="L4" s="357" t="s">
        <v>115</v>
      </c>
      <c r="M4" s="367" t="s">
        <v>116</v>
      </c>
      <c r="N4" s="357" t="s">
        <v>117</v>
      </c>
      <c r="O4" s="357" t="s">
        <v>118</v>
      </c>
      <c r="P4" s="357" t="s">
        <v>119</v>
      </c>
      <c r="Q4" s="357" t="s">
        <v>120</v>
      </c>
      <c r="R4" s="357" t="s">
        <v>121</v>
      </c>
      <c r="S4" s="371" t="s">
        <v>122</v>
      </c>
      <c r="T4" s="372"/>
      <c r="U4" s="373"/>
      <c r="V4" s="374"/>
      <c r="W4" s="375" t="s">
        <v>123</v>
      </c>
      <c r="X4" s="375"/>
      <c r="Y4" s="375"/>
      <c r="Z4" s="376" t="s">
        <v>124</v>
      </c>
      <c r="AA4" s="377"/>
      <c r="AB4" s="377"/>
      <c r="AC4" s="378"/>
      <c r="AD4" s="385" t="s">
        <v>125</v>
      </c>
      <c r="AE4" s="426"/>
      <c r="AF4" s="426"/>
      <c r="AG4" s="426"/>
      <c r="AH4" s="426"/>
      <c r="AI4" s="426"/>
      <c r="AJ4" s="426"/>
      <c r="AK4" s="426"/>
      <c r="AL4" s="426"/>
      <c r="AM4" s="426"/>
      <c r="AN4" s="426"/>
      <c r="AO4" s="426"/>
      <c r="AP4" s="426"/>
      <c r="AQ4" s="426"/>
      <c r="AR4" s="426"/>
      <c r="AS4" s="212"/>
      <c r="AT4" s="427" t="s">
        <v>126</v>
      </c>
      <c r="AU4" s="427"/>
      <c r="AV4" s="434" t="s">
        <v>127</v>
      </c>
      <c r="AW4" s="435"/>
      <c r="AX4" s="440" t="s">
        <v>90</v>
      </c>
      <c r="AY4" s="440"/>
      <c r="AZ4" s="440"/>
      <c r="BA4" s="440"/>
      <c r="BB4" s="440"/>
      <c r="BC4" s="440"/>
      <c r="BD4" s="419" t="s">
        <v>128</v>
      </c>
      <c r="BE4" s="421"/>
      <c r="BF4" s="443" t="s">
        <v>129</v>
      </c>
      <c r="BG4" s="397" t="s">
        <v>130</v>
      </c>
      <c r="BH4" s="425" t="s">
        <v>131</v>
      </c>
      <c r="BI4" s="425"/>
      <c r="BJ4" s="425"/>
      <c r="BK4" s="397" t="s">
        <v>132</v>
      </c>
      <c r="BL4" s="397" t="s">
        <v>133</v>
      </c>
      <c r="BM4" s="397" t="s">
        <v>134</v>
      </c>
      <c r="BN4" s="397" t="s">
        <v>135</v>
      </c>
      <c r="BO4" s="388" t="s">
        <v>136</v>
      </c>
      <c r="BP4" s="389"/>
      <c r="BQ4" s="389"/>
      <c r="BR4" s="389"/>
      <c r="BS4" s="390"/>
      <c r="BT4" s="388" t="s">
        <v>137</v>
      </c>
      <c r="BU4" s="389"/>
      <c r="BV4" s="390"/>
      <c r="BW4" s="391"/>
      <c r="BX4" s="394" t="s">
        <v>138</v>
      </c>
      <c r="BY4" s="394" t="s">
        <v>139</v>
      </c>
      <c r="BZ4" s="394" t="s">
        <v>140</v>
      </c>
      <c r="CA4" s="394" t="s">
        <v>141</v>
      </c>
      <c r="CB4" s="397" t="s">
        <v>142</v>
      </c>
      <c r="CC4" s="413" t="s">
        <v>143</v>
      </c>
      <c r="CD4" s="414"/>
      <c r="CE4" s="414"/>
      <c r="CF4" s="414"/>
      <c r="CG4" s="415"/>
      <c r="CH4" s="419" t="s">
        <v>144</v>
      </c>
      <c r="CI4" s="420"/>
      <c r="CJ4" s="421"/>
      <c r="CK4" s="387" t="s">
        <v>145</v>
      </c>
      <c r="CL4" s="387"/>
      <c r="CM4" s="387"/>
      <c r="CN4" s="387"/>
      <c r="CO4" s="387" t="s">
        <v>146</v>
      </c>
      <c r="CP4" s="387" t="s">
        <v>147</v>
      </c>
    </row>
    <row r="5" spans="1:96" ht="30.75" customHeight="1" x14ac:dyDescent="0.25">
      <c r="B5" s="358"/>
      <c r="C5" s="358"/>
      <c r="D5" s="358"/>
      <c r="E5" s="358"/>
      <c r="F5" s="358"/>
      <c r="G5" s="358"/>
      <c r="H5" s="358"/>
      <c r="I5" s="358"/>
      <c r="J5" s="365"/>
      <c r="K5" s="365"/>
      <c r="L5" s="358"/>
      <c r="M5" s="368"/>
      <c r="N5" s="358"/>
      <c r="O5" s="358"/>
      <c r="P5" s="358"/>
      <c r="Q5" s="358"/>
      <c r="R5" s="358"/>
      <c r="S5" s="357" t="s">
        <v>148</v>
      </c>
      <c r="T5" s="404" t="s">
        <v>149</v>
      </c>
      <c r="U5" s="357" t="s">
        <v>150</v>
      </c>
      <c r="V5" s="213" t="s">
        <v>18</v>
      </c>
      <c r="W5" s="357" t="s">
        <v>151</v>
      </c>
      <c r="X5" s="357" t="s">
        <v>152</v>
      </c>
      <c r="Y5" s="357" t="s">
        <v>153</v>
      </c>
      <c r="Z5" s="379"/>
      <c r="AA5" s="380"/>
      <c r="AB5" s="380"/>
      <c r="AC5" s="381"/>
      <c r="AD5" s="407" t="s">
        <v>154</v>
      </c>
      <c r="AE5" s="408"/>
      <c r="AF5" s="408"/>
      <c r="AG5" s="409"/>
      <c r="AH5" s="370" t="s">
        <v>155</v>
      </c>
      <c r="AI5" s="370"/>
      <c r="AJ5" s="370"/>
      <c r="AK5" s="370"/>
      <c r="AL5" s="370"/>
      <c r="AM5" s="370"/>
      <c r="AN5" s="370"/>
      <c r="AO5" s="370"/>
      <c r="AP5" s="407" t="s">
        <v>156</v>
      </c>
      <c r="AQ5" s="408"/>
      <c r="AR5" s="408"/>
      <c r="AS5" s="409"/>
      <c r="AT5" s="427"/>
      <c r="AU5" s="427"/>
      <c r="AV5" s="436"/>
      <c r="AW5" s="437"/>
      <c r="AX5" s="434" t="s">
        <v>46</v>
      </c>
      <c r="AY5" s="435"/>
      <c r="AZ5" s="434" t="s">
        <v>47</v>
      </c>
      <c r="BA5" s="435"/>
      <c r="BB5" s="434" t="s">
        <v>157</v>
      </c>
      <c r="BC5" s="435"/>
      <c r="BD5" s="441"/>
      <c r="BE5" s="442"/>
      <c r="BF5" s="444"/>
      <c r="BG5" s="398"/>
      <c r="BH5" s="425"/>
      <c r="BI5" s="425"/>
      <c r="BJ5" s="425"/>
      <c r="BK5" s="398"/>
      <c r="BL5" s="398"/>
      <c r="BM5" s="398"/>
      <c r="BN5" s="398"/>
      <c r="BO5" s="397" t="s">
        <v>158</v>
      </c>
      <c r="BP5" s="400" t="s">
        <v>159</v>
      </c>
      <c r="BQ5" s="397" t="s">
        <v>160</v>
      </c>
      <c r="BR5" s="397" t="s">
        <v>161</v>
      </c>
      <c r="BS5" s="397" t="s">
        <v>162</v>
      </c>
      <c r="BT5" s="397" t="s">
        <v>162</v>
      </c>
      <c r="BU5" s="397" t="s">
        <v>160</v>
      </c>
      <c r="BV5" s="397" t="s">
        <v>159</v>
      </c>
      <c r="BW5" s="392"/>
      <c r="BX5" s="395"/>
      <c r="BY5" s="395"/>
      <c r="BZ5" s="395"/>
      <c r="CA5" s="395"/>
      <c r="CB5" s="398"/>
      <c r="CC5" s="416"/>
      <c r="CD5" s="417"/>
      <c r="CE5" s="417"/>
      <c r="CF5" s="417"/>
      <c r="CG5" s="418"/>
      <c r="CH5" s="422"/>
      <c r="CI5" s="423"/>
      <c r="CJ5" s="424"/>
      <c r="CK5" s="387" t="s">
        <v>103</v>
      </c>
      <c r="CL5" s="387" t="s">
        <v>104</v>
      </c>
      <c r="CM5" s="387" t="s">
        <v>89</v>
      </c>
      <c r="CN5" s="387" t="s">
        <v>163</v>
      </c>
      <c r="CO5" s="387"/>
      <c r="CP5" s="387"/>
    </row>
    <row r="6" spans="1:96" ht="57" customHeight="1" x14ac:dyDescent="0.25">
      <c r="B6" s="358"/>
      <c r="C6" s="358"/>
      <c r="D6" s="358"/>
      <c r="E6" s="358"/>
      <c r="F6" s="358"/>
      <c r="G6" s="358"/>
      <c r="H6" s="358"/>
      <c r="I6" s="358"/>
      <c r="J6" s="365"/>
      <c r="K6" s="365"/>
      <c r="L6" s="358"/>
      <c r="M6" s="368"/>
      <c r="N6" s="358"/>
      <c r="O6" s="358"/>
      <c r="P6" s="358"/>
      <c r="Q6" s="358"/>
      <c r="R6" s="358"/>
      <c r="S6" s="358"/>
      <c r="T6" s="405"/>
      <c r="U6" s="358"/>
      <c r="V6" s="357" t="s">
        <v>164</v>
      </c>
      <c r="W6" s="358"/>
      <c r="X6" s="358"/>
      <c r="Y6" s="358"/>
      <c r="Z6" s="382"/>
      <c r="AA6" s="383"/>
      <c r="AB6" s="383"/>
      <c r="AC6" s="384"/>
      <c r="AD6" s="410"/>
      <c r="AE6" s="411"/>
      <c r="AF6" s="411"/>
      <c r="AG6" s="412"/>
      <c r="AH6" s="370" t="s">
        <v>165</v>
      </c>
      <c r="AI6" s="370"/>
      <c r="AJ6" s="370"/>
      <c r="AK6" s="370"/>
      <c r="AL6" s="370" t="s">
        <v>166</v>
      </c>
      <c r="AM6" s="370"/>
      <c r="AN6" s="370"/>
      <c r="AO6" s="370"/>
      <c r="AP6" s="410"/>
      <c r="AQ6" s="411"/>
      <c r="AR6" s="411"/>
      <c r="AS6" s="412"/>
      <c r="AT6" s="427"/>
      <c r="AU6" s="427"/>
      <c r="AV6" s="436"/>
      <c r="AW6" s="437"/>
      <c r="AX6" s="436"/>
      <c r="AY6" s="437"/>
      <c r="AZ6" s="436"/>
      <c r="BA6" s="437"/>
      <c r="BB6" s="436"/>
      <c r="BC6" s="437"/>
      <c r="BD6" s="441"/>
      <c r="BE6" s="442"/>
      <c r="BF6" s="444"/>
      <c r="BG6" s="398"/>
      <c r="BH6" s="428" t="s">
        <v>167</v>
      </c>
      <c r="BI6" s="431" t="s">
        <v>168</v>
      </c>
      <c r="BJ6" s="428" t="s">
        <v>169</v>
      </c>
      <c r="BK6" s="398"/>
      <c r="BL6" s="398"/>
      <c r="BM6" s="398"/>
      <c r="BN6" s="398"/>
      <c r="BO6" s="398"/>
      <c r="BP6" s="401"/>
      <c r="BQ6" s="398"/>
      <c r="BR6" s="398"/>
      <c r="BS6" s="398"/>
      <c r="BT6" s="398"/>
      <c r="BU6" s="398"/>
      <c r="BV6" s="398"/>
      <c r="BW6" s="392"/>
      <c r="BX6" s="395"/>
      <c r="BY6" s="395"/>
      <c r="BZ6" s="395"/>
      <c r="CA6" s="395"/>
      <c r="CB6" s="398"/>
      <c r="CC6" s="413" t="s">
        <v>170</v>
      </c>
      <c r="CD6" s="414"/>
      <c r="CE6" s="415"/>
      <c r="CF6" s="413" t="s">
        <v>171</v>
      </c>
      <c r="CG6" s="415"/>
      <c r="CH6" s="397" t="s">
        <v>172</v>
      </c>
      <c r="CI6" s="397" t="s">
        <v>173</v>
      </c>
      <c r="CJ6" s="397" t="s">
        <v>174</v>
      </c>
      <c r="CK6" s="403"/>
      <c r="CL6" s="403"/>
      <c r="CM6" s="387"/>
      <c r="CN6" s="387"/>
      <c r="CO6" s="387"/>
      <c r="CP6" s="387"/>
    </row>
    <row r="7" spans="1:96" ht="40.5" customHeight="1" x14ac:dyDescent="0.25">
      <c r="B7" s="358"/>
      <c r="C7" s="358"/>
      <c r="D7" s="358"/>
      <c r="E7" s="358"/>
      <c r="F7" s="358"/>
      <c r="G7" s="358"/>
      <c r="H7" s="358"/>
      <c r="I7" s="358"/>
      <c r="J7" s="365"/>
      <c r="K7" s="365"/>
      <c r="L7" s="358"/>
      <c r="M7" s="368"/>
      <c r="N7" s="358"/>
      <c r="O7" s="358"/>
      <c r="P7" s="358"/>
      <c r="Q7" s="358"/>
      <c r="R7" s="358"/>
      <c r="S7" s="358"/>
      <c r="T7" s="405"/>
      <c r="U7" s="358"/>
      <c r="V7" s="358"/>
      <c r="W7" s="358"/>
      <c r="X7" s="358"/>
      <c r="Y7" s="358"/>
      <c r="Z7" s="385" t="s">
        <v>136</v>
      </c>
      <c r="AA7" s="386"/>
      <c r="AB7" s="385" t="s">
        <v>175</v>
      </c>
      <c r="AC7" s="386"/>
      <c r="AD7" s="385" t="s">
        <v>136</v>
      </c>
      <c r="AE7" s="386"/>
      <c r="AF7" s="385" t="s">
        <v>175</v>
      </c>
      <c r="AG7" s="386"/>
      <c r="AH7" s="385" t="s">
        <v>136</v>
      </c>
      <c r="AI7" s="386"/>
      <c r="AJ7" s="385" t="s">
        <v>175</v>
      </c>
      <c r="AK7" s="386"/>
      <c r="AL7" s="385" t="s">
        <v>136</v>
      </c>
      <c r="AM7" s="386"/>
      <c r="AN7" s="385" t="s">
        <v>175</v>
      </c>
      <c r="AO7" s="386"/>
      <c r="AP7" s="385" t="s">
        <v>136</v>
      </c>
      <c r="AQ7" s="386"/>
      <c r="AR7" s="385" t="s">
        <v>175</v>
      </c>
      <c r="AS7" s="386"/>
      <c r="AT7" s="214" t="s">
        <v>176</v>
      </c>
      <c r="AU7" s="214" t="s">
        <v>177</v>
      </c>
      <c r="AV7" s="438"/>
      <c r="AW7" s="439"/>
      <c r="AX7" s="438"/>
      <c r="AY7" s="439"/>
      <c r="AZ7" s="438"/>
      <c r="BA7" s="439"/>
      <c r="BB7" s="438"/>
      <c r="BC7" s="439"/>
      <c r="BD7" s="422"/>
      <c r="BE7" s="424"/>
      <c r="BF7" s="444"/>
      <c r="BG7" s="398"/>
      <c r="BH7" s="429"/>
      <c r="BI7" s="432"/>
      <c r="BJ7" s="429"/>
      <c r="BK7" s="398"/>
      <c r="BL7" s="398"/>
      <c r="BM7" s="398"/>
      <c r="BN7" s="398"/>
      <c r="BO7" s="398"/>
      <c r="BP7" s="401"/>
      <c r="BQ7" s="398"/>
      <c r="BR7" s="398"/>
      <c r="BS7" s="398"/>
      <c r="BT7" s="398"/>
      <c r="BU7" s="398"/>
      <c r="BV7" s="398"/>
      <c r="BW7" s="392"/>
      <c r="BX7" s="395"/>
      <c r="BY7" s="395"/>
      <c r="BZ7" s="395"/>
      <c r="CA7" s="395"/>
      <c r="CB7" s="398"/>
      <c r="CC7" s="416"/>
      <c r="CD7" s="417"/>
      <c r="CE7" s="418"/>
      <c r="CF7" s="416"/>
      <c r="CG7" s="418"/>
      <c r="CH7" s="398"/>
      <c r="CI7" s="398"/>
      <c r="CJ7" s="398"/>
      <c r="CK7" s="403"/>
      <c r="CL7" s="403"/>
      <c r="CM7" s="387"/>
      <c r="CN7" s="387"/>
      <c r="CO7" s="387"/>
      <c r="CP7" s="387"/>
    </row>
    <row r="8" spans="1:96" ht="70.150000000000006" customHeight="1" x14ac:dyDescent="0.25">
      <c r="B8" s="359"/>
      <c r="C8" s="359"/>
      <c r="D8" s="359"/>
      <c r="E8" s="359"/>
      <c r="F8" s="359"/>
      <c r="G8" s="359"/>
      <c r="H8" s="359"/>
      <c r="I8" s="359"/>
      <c r="J8" s="366"/>
      <c r="K8" s="366"/>
      <c r="L8" s="359"/>
      <c r="M8" s="369"/>
      <c r="N8" s="359"/>
      <c r="O8" s="359"/>
      <c r="P8" s="359"/>
      <c r="Q8" s="359"/>
      <c r="R8" s="359"/>
      <c r="S8" s="359"/>
      <c r="T8" s="406"/>
      <c r="U8" s="359"/>
      <c r="V8" s="359"/>
      <c r="W8" s="359"/>
      <c r="X8" s="359"/>
      <c r="Y8" s="359"/>
      <c r="Z8" s="213" t="s">
        <v>28</v>
      </c>
      <c r="AA8" s="213" t="s">
        <v>178</v>
      </c>
      <c r="AB8" s="215" t="s">
        <v>175</v>
      </c>
      <c r="AC8" s="215" t="s">
        <v>179</v>
      </c>
      <c r="AD8" s="213" t="s">
        <v>28</v>
      </c>
      <c r="AE8" s="213" t="s">
        <v>178</v>
      </c>
      <c r="AF8" s="215" t="s">
        <v>175</v>
      </c>
      <c r="AG8" s="215" t="s">
        <v>179</v>
      </c>
      <c r="AH8" s="213" t="s">
        <v>28</v>
      </c>
      <c r="AI8" s="213" t="s">
        <v>178</v>
      </c>
      <c r="AJ8" s="215" t="s">
        <v>175</v>
      </c>
      <c r="AK8" s="215" t="s">
        <v>179</v>
      </c>
      <c r="AL8" s="213" t="s">
        <v>28</v>
      </c>
      <c r="AM8" s="213" t="s">
        <v>178</v>
      </c>
      <c r="AN8" s="215" t="s">
        <v>175</v>
      </c>
      <c r="AO8" s="215" t="s">
        <v>179</v>
      </c>
      <c r="AP8" s="213" t="s">
        <v>28</v>
      </c>
      <c r="AQ8" s="213" t="s">
        <v>178</v>
      </c>
      <c r="AR8" s="215" t="s">
        <v>175</v>
      </c>
      <c r="AS8" s="215" t="s">
        <v>179</v>
      </c>
      <c r="AT8" s="214"/>
      <c r="AU8" s="214"/>
      <c r="AV8" s="216" t="s">
        <v>136</v>
      </c>
      <c r="AW8" s="216" t="s">
        <v>175</v>
      </c>
      <c r="AX8" s="216" t="s">
        <v>136</v>
      </c>
      <c r="AY8" s="216" t="s">
        <v>175</v>
      </c>
      <c r="AZ8" s="216" t="s">
        <v>136</v>
      </c>
      <c r="BA8" s="216" t="s">
        <v>175</v>
      </c>
      <c r="BB8" s="216" t="s">
        <v>136</v>
      </c>
      <c r="BC8" s="216" t="s">
        <v>175</v>
      </c>
      <c r="BD8" s="216" t="s">
        <v>136</v>
      </c>
      <c r="BE8" s="217" t="s">
        <v>175</v>
      </c>
      <c r="BF8" s="445"/>
      <c r="BG8" s="399"/>
      <c r="BH8" s="430"/>
      <c r="BI8" s="433"/>
      <c r="BJ8" s="430"/>
      <c r="BK8" s="399"/>
      <c r="BL8" s="399"/>
      <c r="BM8" s="399"/>
      <c r="BN8" s="399"/>
      <c r="BO8" s="399"/>
      <c r="BP8" s="402"/>
      <c r="BQ8" s="399"/>
      <c r="BR8" s="399"/>
      <c r="BS8" s="399"/>
      <c r="BT8" s="399"/>
      <c r="BU8" s="399"/>
      <c r="BV8" s="399"/>
      <c r="BW8" s="393"/>
      <c r="BX8" s="396"/>
      <c r="BY8" s="396"/>
      <c r="BZ8" s="396"/>
      <c r="CA8" s="396"/>
      <c r="CB8" s="399"/>
      <c r="CC8" s="218" t="s">
        <v>180</v>
      </c>
      <c r="CD8" s="218" t="s">
        <v>181</v>
      </c>
      <c r="CE8" s="218" t="s">
        <v>182</v>
      </c>
      <c r="CF8" s="218" t="s">
        <v>181</v>
      </c>
      <c r="CG8" s="218" t="s">
        <v>182</v>
      </c>
      <c r="CH8" s="399"/>
      <c r="CI8" s="399"/>
      <c r="CJ8" s="399"/>
      <c r="CK8" s="403"/>
      <c r="CL8" s="403"/>
      <c r="CM8" s="387"/>
      <c r="CN8" s="387"/>
      <c r="CO8" s="387"/>
      <c r="CP8" s="387"/>
    </row>
    <row r="9" spans="1:96" ht="30.75" customHeight="1" x14ac:dyDescent="0.25">
      <c r="B9" s="219"/>
      <c r="C9" s="219"/>
      <c r="D9" s="220">
        <f>+SUBTOTAL(3,D10:D512)</f>
        <v>492</v>
      </c>
      <c r="E9" s="219"/>
      <c r="F9" s="219"/>
      <c r="G9" s="219" t="str">
        <f>+CONCATENATE("Жами ",SUBTOTAL(3,G10:G11697)," та лойиҳа")</f>
        <v>Жами 522 та лойиҳа</v>
      </c>
      <c r="H9" s="219">
        <f>+SUM(H10:H531)</f>
        <v>0</v>
      </c>
      <c r="I9" s="219" t="str">
        <f>+CONCATENATE("Жами ",SUBTOTAL(3,I10:I99168)," та лойиҳа")</f>
        <v>Жами 522 та лойиҳа</v>
      </c>
      <c r="J9" s="219"/>
      <c r="K9" s="221"/>
      <c r="L9" s="220">
        <f>+SUBTOTAL(3,L10:L89342)</f>
        <v>503</v>
      </c>
      <c r="M9" s="220">
        <f>+SUBTOTAL(3,M10:M89342)</f>
        <v>522</v>
      </c>
      <c r="N9" s="220">
        <f>+SUBTOTAL(3,N10:N89342)</f>
        <v>503</v>
      </c>
      <c r="O9" s="220">
        <f>+SUBTOTAL(3,O10:O89342)</f>
        <v>503</v>
      </c>
      <c r="P9" s="220"/>
      <c r="Q9" s="222" t="s">
        <v>183</v>
      </c>
      <c r="R9" s="220">
        <f>+SUBTOTAL(3,R10:R104748)</f>
        <v>179</v>
      </c>
      <c r="S9" s="220" t="s">
        <v>184</v>
      </c>
      <c r="T9" s="223" t="s">
        <v>184</v>
      </c>
      <c r="U9" s="220">
        <f t="shared" ref="U9:AS9" si="1">+SUBTOTAL(9,U10:U89342)</f>
        <v>450334.07666666666</v>
      </c>
      <c r="V9" s="220">
        <f t="shared" si="1"/>
        <v>281820.70344444452</v>
      </c>
      <c r="W9" s="220">
        <f t="shared" si="1"/>
        <v>5770</v>
      </c>
      <c r="X9" s="220">
        <f t="shared" si="1"/>
        <v>1025</v>
      </c>
      <c r="Y9" s="220">
        <f t="shared" si="1"/>
        <v>39978.710356666677</v>
      </c>
      <c r="Z9" s="220">
        <f t="shared" si="1"/>
        <v>1080477.0952380954</v>
      </c>
      <c r="AA9" s="220">
        <f t="shared" si="1"/>
        <v>1028454.0952380954</v>
      </c>
      <c r="AB9" s="224">
        <f t="shared" si="1"/>
        <v>943467.53142857167</v>
      </c>
      <c r="AC9" s="224">
        <f t="shared" si="1"/>
        <v>937417.53142857167</v>
      </c>
      <c r="AD9" s="220">
        <f t="shared" si="1"/>
        <v>629773.49523809517</v>
      </c>
      <c r="AE9" s="220">
        <f t="shared" si="1"/>
        <v>589456.49523809506</v>
      </c>
      <c r="AF9" s="224">
        <f t="shared" si="1"/>
        <v>642671.07142857136</v>
      </c>
      <c r="AG9" s="224">
        <f t="shared" si="1"/>
        <v>636621.07142857136</v>
      </c>
      <c r="AH9" s="220">
        <f t="shared" si="1"/>
        <v>289803.69999999995</v>
      </c>
      <c r="AI9" s="220">
        <f t="shared" si="1"/>
        <v>278573.69999999995</v>
      </c>
      <c r="AJ9" s="224">
        <f t="shared" si="1"/>
        <v>232765.34999999998</v>
      </c>
      <c r="AK9" s="224">
        <f t="shared" si="1"/>
        <v>232765.34999999998</v>
      </c>
      <c r="AL9" s="220">
        <f t="shared" si="1"/>
        <v>13521</v>
      </c>
      <c r="AM9" s="220">
        <f t="shared" si="1"/>
        <v>13481</v>
      </c>
      <c r="AN9" s="224">
        <f t="shared" si="1"/>
        <v>5716.9</v>
      </c>
      <c r="AO9" s="224">
        <f t="shared" si="1"/>
        <v>5716.9</v>
      </c>
      <c r="AP9" s="220">
        <f t="shared" si="1"/>
        <v>0</v>
      </c>
      <c r="AQ9" s="220">
        <f t="shared" si="1"/>
        <v>0</v>
      </c>
      <c r="AR9" s="224">
        <f t="shared" si="1"/>
        <v>0</v>
      </c>
      <c r="AS9" s="224">
        <f t="shared" si="1"/>
        <v>0</v>
      </c>
      <c r="AT9" s="220">
        <f>+SUBTOTAL(9,AT10:AT167)</f>
        <v>0</v>
      </c>
      <c r="AU9" s="220">
        <f>+SUBTOTAL(9,AU10:AU167)</f>
        <v>0</v>
      </c>
      <c r="AV9" s="225">
        <f t="shared" ref="AV9:CP9" si="2">+SUM(AV10:AV531)</f>
        <v>4582</v>
      </c>
      <c r="AW9" s="225">
        <f>+SUM(AW10:AW531)</f>
        <v>5600</v>
      </c>
      <c r="AX9" s="225">
        <f t="shared" si="2"/>
        <v>4447</v>
      </c>
      <c r="AY9" s="225">
        <f t="shared" si="2"/>
        <v>5124</v>
      </c>
      <c r="AZ9" s="225">
        <f t="shared" si="2"/>
        <v>110</v>
      </c>
      <c r="BA9" s="225">
        <f t="shared" si="2"/>
        <v>285</v>
      </c>
      <c r="BB9" s="225">
        <f t="shared" si="2"/>
        <v>25</v>
      </c>
      <c r="BC9" s="225">
        <f t="shared" si="2"/>
        <v>20</v>
      </c>
      <c r="BD9" s="225">
        <f t="shared" si="2"/>
        <v>23051972</v>
      </c>
      <c r="BE9" s="225">
        <f t="shared" si="2"/>
        <v>23013579</v>
      </c>
      <c r="BF9" s="225">
        <f t="shared" si="2"/>
        <v>0</v>
      </c>
      <c r="BG9" s="225">
        <f t="shared" si="2"/>
        <v>0</v>
      </c>
      <c r="BH9" s="225">
        <f t="shared" si="2"/>
        <v>0</v>
      </c>
      <c r="BI9" s="225">
        <f t="shared" si="2"/>
        <v>450475</v>
      </c>
      <c r="BJ9" s="225">
        <f t="shared" si="2"/>
        <v>0</v>
      </c>
      <c r="BK9" s="225">
        <f t="shared" si="2"/>
        <v>0</v>
      </c>
      <c r="BL9" s="225">
        <f t="shared" si="2"/>
        <v>0</v>
      </c>
      <c r="BM9" s="225">
        <f t="shared" si="2"/>
        <v>0</v>
      </c>
      <c r="BN9" s="225">
        <f t="shared" si="2"/>
        <v>0</v>
      </c>
      <c r="BO9" s="225">
        <f t="shared" si="2"/>
        <v>1033753</v>
      </c>
      <c r="BP9" s="225">
        <f t="shared" si="2"/>
        <v>1273</v>
      </c>
      <c r="BQ9" s="225">
        <f t="shared" si="2"/>
        <v>0</v>
      </c>
      <c r="BR9" s="225">
        <f t="shared" si="2"/>
        <v>0</v>
      </c>
      <c r="BS9" s="225">
        <f t="shared" si="2"/>
        <v>7113</v>
      </c>
      <c r="BT9" s="225">
        <f t="shared" si="2"/>
        <v>5309</v>
      </c>
      <c r="BU9" s="225">
        <f t="shared" si="2"/>
        <v>0</v>
      </c>
      <c r="BV9" s="225">
        <f t="shared" si="2"/>
        <v>345</v>
      </c>
      <c r="BW9" s="225">
        <f t="shared" si="2"/>
        <v>0</v>
      </c>
      <c r="BX9" s="225">
        <f t="shared" si="2"/>
        <v>0</v>
      </c>
      <c r="BY9" s="225">
        <f t="shared" si="2"/>
        <v>11</v>
      </c>
      <c r="BZ9" s="225">
        <f t="shared" si="2"/>
        <v>850</v>
      </c>
      <c r="CA9" s="225">
        <f t="shared" si="2"/>
        <v>0</v>
      </c>
      <c r="CB9" s="225">
        <f t="shared" si="2"/>
        <v>0</v>
      </c>
      <c r="CC9" s="225">
        <f t="shared" si="2"/>
        <v>0</v>
      </c>
      <c r="CD9" s="225">
        <f t="shared" si="2"/>
        <v>0</v>
      </c>
      <c r="CE9" s="225">
        <f t="shared" si="2"/>
        <v>0</v>
      </c>
      <c r="CF9" s="225">
        <f t="shared" si="2"/>
        <v>0</v>
      </c>
      <c r="CG9" s="225">
        <f t="shared" si="2"/>
        <v>0</v>
      </c>
      <c r="CH9" s="225">
        <f t="shared" si="2"/>
        <v>0</v>
      </c>
      <c r="CI9" s="225">
        <f t="shared" si="2"/>
        <v>0</v>
      </c>
      <c r="CJ9" s="225">
        <f t="shared" si="2"/>
        <v>0</v>
      </c>
      <c r="CK9" s="225">
        <f t="shared" si="2"/>
        <v>8568</v>
      </c>
      <c r="CL9" s="225">
        <f>+SUM(CL10:CL531)</f>
        <v>9795</v>
      </c>
      <c r="CM9" s="225">
        <f>+SUM(CM10:CM531)</f>
        <v>1227</v>
      </c>
      <c r="CN9" s="225">
        <f t="shared" si="2"/>
        <v>554.72</v>
      </c>
      <c r="CO9" s="225">
        <f>+SUM(CO10:CO531)</f>
        <v>1781.72</v>
      </c>
      <c r="CP9" s="225">
        <f t="shared" si="2"/>
        <v>-2800.2799999999997</v>
      </c>
      <c r="CR9" s="226"/>
    </row>
    <row r="10" spans="1:96" s="246" customFormat="1" ht="42" customHeight="1" x14ac:dyDescent="0.25">
      <c r="A10" s="227">
        <v>11</v>
      </c>
      <c r="B10" s="228">
        <f t="shared" ref="B10:B73" si="3">+B9+1</f>
        <v>1</v>
      </c>
      <c r="C10" s="229">
        <v>18798</v>
      </c>
      <c r="D10" s="228" t="s">
        <v>185</v>
      </c>
      <c r="E10" s="228" t="s">
        <v>2</v>
      </c>
      <c r="F10" s="230" t="s">
        <v>5</v>
      </c>
      <c r="G10" s="231" t="s">
        <v>186</v>
      </c>
      <c r="H10" s="231" t="s">
        <v>187</v>
      </c>
      <c r="I10" s="230" t="s">
        <v>188</v>
      </c>
      <c r="J10" s="232">
        <f t="shared" ref="J10:J73" si="4">+K10-BD10</f>
        <v>0</v>
      </c>
      <c r="K10" s="232">
        <v>44986</v>
      </c>
      <c r="L10" s="230" t="s">
        <v>189</v>
      </c>
      <c r="M10" s="233" t="s">
        <v>190</v>
      </c>
      <c r="N10" s="228" t="s">
        <v>191</v>
      </c>
      <c r="O10" s="228" t="s">
        <v>192</v>
      </c>
      <c r="P10" s="230" t="s">
        <v>193</v>
      </c>
      <c r="Q10" s="230" t="s">
        <v>194</v>
      </c>
      <c r="R10" s="230"/>
      <c r="S10" s="230" t="s">
        <v>195</v>
      </c>
      <c r="T10" s="230" t="s">
        <v>184</v>
      </c>
      <c r="U10" s="234">
        <v>100</v>
      </c>
      <c r="V10" s="234"/>
      <c r="W10" s="234">
        <v>0</v>
      </c>
      <c r="X10" s="234">
        <v>0</v>
      </c>
      <c r="Y10" s="234">
        <v>4</v>
      </c>
      <c r="Z10" s="235">
        <f t="shared" ref="Z10:AC41" si="5">+AD10+AH10+AL10*11.9+AP10*11.9</f>
        <v>1000</v>
      </c>
      <c r="AA10" s="235">
        <f t="shared" si="5"/>
        <v>0</v>
      </c>
      <c r="AB10" s="236">
        <f t="shared" si="5"/>
        <v>1000</v>
      </c>
      <c r="AC10" s="236">
        <f t="shared" si="5"/>
        <v>1000</v>
      </c>
      <c r="AD10" s="234">
        <v>500</v>
      </c>
      <c r="AE10" s="234">
        <v>0</v>
      </c>
      <c r="AF10" s="237">
        <v>500</v>
      </c>
      <c r="AG10" s="237">
        <v>500</v>
      </c>
      <c r="AH10" s="234">
        <v>500</v>
      </c>
      <c r="AI10" s="234">
        <v>0</v>
      </c>
      <c r="AJ10" s="237">
        <v>500</v>
      </c>
      <c r="AK10" s="237">
        <v>500</v>
      </c>
      <c r="AL10" s="234"/>
      <c r="AM10" s="234">
        <v>0</v>
      </c>
      <c r="AN10" s="237">
        <v>0</v>
      </c>
      <c r="AO10" s="237">
        <v>0</v>
      </c>
      <c r="AP10" s="234"/>
      <c r="AQ10" s="234">
        <v>0</v>
      </c>
      <c r="AR10" s="237">
        <v>0</v>
      </c>
      <c r="AS10" s="237">
        <v>0</v>
      </c>
      <c r="AT10" s="230"/>
      <c r="AU10" s="230"/>
      <c r="AV10" s="238">
        <f t="shared" ref="AV10:AW41" si="6">+AX10+AZ10+BB10</f>
        <v>4</v>
      </c>
      <c r="AW10" s="238">
        <f t="shared" si="6"/>
        <v>4</v>
      </c>
      <c r="AX10" s="234">
        <v>4</v>
      </c>
      <c r="AY10" s="234">
        <v>4</v>
      </c>
      <c r="AZ10" s="229"/>
      <c r="BA10" s="229">
        <v>0</v>
      </c>
      <c r="BB10" s="229"/>
      <c r="BC10" s="229">
        <v>0</v>
      </c>
      <c r="BD10" s="232">
        <v>44986</v>
      </c>
      <c r="BE10" s="232">
        <v>44965</v>
      </c>
      <c r="BF10" s="239" t="s">
        <v>196</v>
      </c>
      <c r="BG10" s="230" t="s">
        <v>197</v>
      </c>
      <c r="BH10" s="230">
        <v>0</v>
      </c>
      <c r="BI10" s="240"/>
      <c r="BJ10" s="241">
        <v>0</v>
      </c>
      <c r="BK10" s="242" t="s">
        <v>198</v>
      </c>
      <c r="BL10" s="242"/>
      <c r="BM10" s="242" t="s">
        <v>199</v>
      </c>
      <c r="BN10" s="231" t="s">
        <v>200</v>
      </c>
      <c r="BO10" s="231">
        <f t="shared" ref="BO10:BO73" si="7">+YEAR(BD10)</f>
        <v>2023</v>
      </c>
      <c r="BP10" s="231">
        <f t="shared" ref="BP10:BP73" si="8">+ROUNDUP(MONTH(BD10)/3,0)</f>
        <v>1</v>
      </c>
      <c r="BQ10" s="231" t="str">
        <f t="shared" ref="BQ10:BQ52" si="9">+TEXT(BD10,"MMMM")</f>
        <v>MMMM</v>
      </c>
      <c r="BR10" s="231"/>
      <c r="BS10" s="231">
        <f>+DAY(BD10)</f>
        <v>1</v>
      </c>
      <c r="BT10" s="231">
        <v>10</v>
      </c>
      <c r="BU10" s="231" t="s">
        <v>201</v>
      </c>
      <c r="BV10" s="231">
        <v>1</v>
      </c>
      <c r="BW10" s="231"/>
      <c r="BX10" s="231"/>
      <c r="BY10" s="231"/>
      <c r="BZ10" s="238">
        <f>+IF(BF10&gt;0,AW10-AV10,0)</f>
        <v>0</v>
      </c>
      <c r="CA10" s="231"/>
      <c r="CB10" s="231" t="str">
        <f>+IF(BN10="йирик",CONCATENATE(E10," Инвестициялар, саноат ва савдо бош бошқармаси бошлиғи"),IF(BN10="ўрта",CONCATENATE(E10," Инвестициялар, саноат ва савдо бош бошқармаси бошлиғи биринчи ўринбосари"),_xlfn.CONCAT(F10," ҳокими ўринбосари")))</f>
        <v>Боғот тумани ҳокими ўринбосари</v>
      </c>
      <c r="CC10" s="231" t="s">
        <v>202</v>
      </c>
      <c r="CD10" s="231" t="s">
        <v>203</v>
      </c>
      <c r="CE10" s="231" t="s">
        <v>204</v>
      </c>
      <c r="CF10" s="231" t="s">
        <v>205</v>
      </c>
      <c r="CG10" s="231" t="s">
        <v>206</v>
      </c>
      <c r="CH10" s="231"/>
      <c r="CI10" s="231"/>
      <c r="CJ10" s="231"/>
      <c r="CK10" s="243">
        <v>0</v>
      </c>
      <c r="CL10" s="243">
        <v>0</v>
      </c>
      <c r="CM10" s="244">
        <f>+CL10-CK10</f>
        <v>0</v>
      </c>
      <c r="CN10" s="243"/>
      <c r="CO10" s="243">
        <f>+CN10+CM10</f>
        <v>0</v>
      </c>
      <c r="CP10" s="245">
        <f>+CO10-AV10</f>
        <v>-4</v>
      </c>
      <c r="CR10" s="226"/>
    </row>
    <row r="11" spans="1:96" s="246" customFormat="1" ht="42" customHeight="1" x14ac:dyDescent="0.25">
      <c r="A11" s="227">
        <v>11</v>
      </c>
      <c r="B11" s="228">
        <f t="shared" si="3"/>
        <v>2</v>
      </c>
      <c r="C11" s="229">
        <v>18810</v>
      </c>
      <c r="D11" s="228" t="s">
        <v>185</v>
      </c>
      <c r="E11" s="228" t="s">
        <v>2</v>
      </c>
      <c r="F11" s="230" t="s">
        <v>5</v>
      </c>
      <c r="G11" s="231" t="s">
        <v>207</v>
      </c>
      <c r="H11" s="231" t="s">
        <v>208</v>
      </c>
      <c r="I11" s="230" t="s">
        <v>209</v>
      </c>
      <c r="J11" s="232">
        <f t="shared" si="4"/>
        <v>0</v>
      </c>
      <c r="K11" s="232">
        <v>45168</v>
      </c>
      <c r="L11" s="230" t="s">
        <v>189</v>
      </c>
      <c r="M11" s="233" t="s">
        <v>210</v>
      </c>
      <c r="N11" s="228" t="s">
        <v>211</v>
      </c>
      <c r="O11" s="228" t="s">
        <v>212</v>
      </c>
      <c r="P11" s="230" t="s">
        <v>213</v>
      </c>
      <c r="Q11" s="230" t="s">
        <v>214</v>
      </c>
      <c r="R11" s="230"/>
      <c r="S11" s="230" t="s">
        <v>215</v>
      </c>
      <c r="T11" s="230">
        <v>5</v>
      </c>
      <c r="U11" s="234">
        <v>50</v>
      </c>
      <c r="V11" s="234">
        <v>40</v>
      </c>
      <c r="W11" s="234">
        <v>0</v>
      </c>
      <c r="X11" s="234">
        <v>0</v>
      </c>
      <c r="Y11" s="234">
        <v>2</v>
      </c>
      <c r="Z11" s="235">
        <f t="shared" si="5"/>
        <v>265</v>
      </c>
      <c r="AA11" s="235">
        <f t="shared" si="5"/>
        <v>215</v>
      </c>
      <c r="AB11" s="236">
        <f t="shared" si="5"/>
        <v>300</v>
      </c>
      <c r="AC11" s="236">
        <f t="shared" si="5"/>
        <v>300</v>
      </c>
      <c r="AD11" s="234">
        <v>65</v>
      </c>
      <c r="AE11" s="234">
        <v>15</v>
      </c>
      <c r="AF11" s="237">
        <v>300</v>
      </c>
      <c r="AG11" s="237">
        <v>300</v>
      </c>
      <c r="AH11" s="234">
        <v>200</v>
      </c>
      <c r="AI11" s="234">
        <v>200</v>
      </c>
      <c r="AJ11" s="237">
        <v>0</v>
      </c>
      <c r="AK11" s="237">
        <v>0</v>
      </c>
      <c r="AL11" s="234"/>
      <c r="AM11" s="234">
        <v>0</v>
      </c>
      <c r="AN11" s="237">
        <v>0</v>
      </c>
      <c r="AO11" s="237">
        <v>0</v>
      </c>
      <c r="AP11" s="234"/>
      <c r="AQ11" s="234">
        <v>0</v>
      </c>
      <c r="AR11" s="237">
        <v>0</v>
      </c>
      <c r="AS11" s="237">
        <v>0</v>
      </c>
      <c r="AT11" s="230"/>
      <c r="AU11" s="230"/>
      <c r="AV11" s="238">
        <f t="shared" si="6"/>
        <v>3</v>
      </c>
      <c r="AW11" s="238">
        <f t="shared" si="6"/>
        <v>3</v>
      </c>
      <c r="AX11" s="234">
        <v>3</v>
      </c>
      <c r="AY11" s="234">
        <v>3</v>
      </c>
      <c r="AZ11" s="229"/>
      <c r="BA11" s="234">
        <v>0</v>
      </c>
      <c r="BB11" s="229"/>
      <c r="BC11" s="234">
        <v>0</v>
      </c>
      <c r="BD11" s="232">
        <v>45168</v>
      </c>
      <c r="BE11" s="232">
        <v>45069</v>
      </c>
      <c r="BF11" s="239" t="s">
        <v>216</v>
      </c>
      <c r="BG11" s="230" t="s">
        <v>217</v>
      </c>
      <c r="BH11" s="230">
        <v>0</v>
      </c>
      <c r="BI11" s="240"/>
      <c r="BJ11" s="241">
        <v>0</v>
      </c>
      <c r="BK11" s="242" t="s">
        <v>198</v>
      </c>
      <c r="BL11" s="242"/>
      <c r="BM11" s="242" t="s">
        <v>199</v>
      </c>
      <c r="BN11" s="231" t="s">
        <v>200</v>
      </c>
      <c r="BO11" s="231">
        <f t="shared" si="7"/>
        <v>2023</v>
      </c>
      <c r="BP11" s="231">
        <f t="shared" si="8"/>
        <v>3</v>
      </c>
      <c r="BQ11" s="231" t="str">
        <f t="shared" si="9"/>
        <v>MMMM</v>
      </c>
      <c r="BR11" s="231"/>
      <c r="BS11" s="231">
        <f>+DAY(BD11)</f>
        <v>30</v>
      </c>
      <c r="BT11" s="231"/>
      <c r="BU11" s="231" t="s">
        <v>218</v>
      </c>
      <c r="BV11" s="231"/>
      <c r="BW11" s="231"/>
      <c r="BX11" s="231"/>
      <c r="BY11" s="231"/>
      <c r="BZ11" s="238">
        <f>+IF(BF11&gt;0,AW11-AV11,0)</f>
        <v>0</v>
      </c>
      <c r="CA11" s="231"/>
      <c r="CB11" s="231" t="str">
        <f>+IF(BN11="йирик",CONCATENATE(E11," Инвестициялар, саноат ва савдо бош бошқармаси бошлиғи"),IF(BN11="ўрта",CONCATENATE(E11," Инвестициялар, саноат ва савдо бош бошқармаси бошлиғи биринчи ўринбосари"),_xlfn.CONCAT(F11," ҳокими ўринбосари")))</f>
        <v>Боғот тумани ҳокими ўринбосари</v>
      </c>
      <c r="CC11" s="231" t="s">
        <v>219</v>
      </c>
      <c r="CD11" s="231" t="s">
        <v>220</v>
      </c>
      <c r="CE11" s="231" t="s">
        <v>221</v>
      </c>
      <c r="CF11" s="231" t="s">
        <v>205</v>
      </c>
      <c r="CG11" s="231" t="s">
        <v>206</v>
      </c>
      <c r="CH11" s="231"/>
      <c r="CI11" s="231"/>
      <c r="CJ11" s="231"/>
      <c r="CK11" s="243">
        <v>0</v>
      </c>
      <c r="CL11" s="243"/>
      <c r="CM11" s="244">
        <f t="shared" ref="CM11:CM74" si="10">+CL11-CK11</f>
        <v>0</v>
      </c>
      <c r="CN11" s="243"/>
      <c r="CO11" s="243">
        <f t="shared" ref="CO11:CO74" si="11">+CN11+CM11</f>
        <v>0</v>
      </c>
      <c r="CP11" s="245">
        <f t="shared" ref="CP11:CP74" si="12">+CO11-AV11</f>
        <v>-3</v>
      </c>
      <c r="CR11" s="226"/>
    </row>
    <row r="12" spans="1:96" s="246" customFormat="1" ht="42" customHeight="1" x14ac:dyDescent="0.25">
      <c r="A12" s="227">
        <v>11</v>
      </c>
      <c r="B12" s="228">
        <f t="shared" si="3"/>
        <v>3</v>
      </c>
      <c r="C12" s="229">
        <v>36559</v>
      </c>
      <c r="D12" s="228" t="s">
        <v>222</v>
      </c>
      <c r="E12" s="228" t="s">
        <v>2</v>
      </c>
      <c r="F12" s="230" t="s">
        <v>5</v>
      </c>
      <c r="G12" s="231" t="s">
        <v>223</v>
      </c>
      <c r="H12" s="231" t="s">
        <v>224</v>
      </c>
      <c r="I12" s="230" t="s">
        <v>225</v>
      </c>
      <c r="J12" s="232">
        <f t="shared" si="4"/>
        <v>0</v>
      </c>
      <c r="K12" s="232">
        <v>45261</v>
      </c>
      <c r="L12" s="230" t="s">
        <v>189</v>
      </c>
      <c r="M12" s="242">
        <v>310144392</v>
      </c>
      <c r="N12" s="230" t="s">
        <v>226</v>
      </c>
      <c r="O12" s="230" t="s">
        <v>192</v>
      </c>
      <c r="P12" s="230" t="s">
        <v>193</v>
      </c>
      <c r="Q12" s="230" t="s">
        <v>227</v>
      </c>
      <c r="R12" s="230" t="s">
        <v>228</v>
      </c>
      <c r="S12" s="230" t="s">
        <v>229</v>
      </c>
      <c r="T12" s="230">
        <v>30</v>
      </c>
      <c r="U12" s="230">
        <v>50</v>
      </c>
      <c r="V12" s="230">
        <v>4</v>
      </c>
      <c r="W12" s="230">
        <v>0</v>
      </c>
      <c r="X12" s="230">
        <v>0</v>
      </c>
      <c r="Y12" s="234">
        <v>2</v>
      </c>
      <c r="Z12" s="235">
        <f t="shared" si="5"/>
        <v>300</v>
      </c>
      <c r="AA12" s="235">
        <f t="shared" si="5"/>
        <v>250</v>
      </c>
      <c r="AB12" s="236">
        <f t="shared" si="5"/>
        <v>300</v>
      </c>
      <c r="AC12" s="236">
        <f t="shared" si="5"/>
        <v>300</v>
      </c>
      <c r="AD12" s="234">
        <v>100</v>
      </c>
      <c r="AE12" s="234">
        <v>50</v>
      </c>
      <c r="AF12" s="236">
        <v>280</v>
      </c>
      <c r="AG12" s="236">
        <v>280</v>
      </c>
      <c r="AH12" s="234">
        <v>200</v>
      </c>
      <c r="AI12" s="234">
        <v>200</v>
      </c>
      <c r="AJ12" s="237">
        <v>20</v>
      </c>
      <c r="AK12" s="237">
        <v>20</v>
      </c>
      <c r="AL12" s="234"/>
      <c r="AM12" s="234">
        <v>0</v>
      </c>
      <c r="AN12" s="237">
        <v>0</v>
      </c>
      <c r="AO12" s="237">
        <v>0</v>
      </c>
      <c r="AP12" s="234"/>
      <c r="AQ12" s="234">
        <v>0</v>
      </c>
      <c r="AR12" s="236">
        <v>0</v>
      </c>
      <c r="AS12" s="236">
        <v>0</v>
      </c>
      <c r="AT12" s="230"/>
      <c r="AU12" s="230"/>
      <c r="AV12" s="238">
        <f t="shared" si="6"/>
        <v>10</v>
      </c>
      <c r="AW12" s="238">
        <f t="shared" si="6"/>
        <v>10</v>
      </c>
      <c r="AX12" s="234">
        <v>10</v>
      </c>
      <c r="AY12" s="234">
        <v>10</v>
      </c>
      <c r="AZ12" s="229"/>
      <c r="BA12" s="234">
        <v>0</v>
      </c>
      <c r="BB12" s="229"/>
      <c r="BC12" s="234">
        <v>0</v>
      </c>
      <c r="BD12" s="232">
        <v>45261</v>
      </c>
      <c r="BE12" s="232">
        <v>45029</v>
      </c>
      <c r="BF12" s="239" t="s">
        <v>230</v>
      </c>
      <c r="BG12" s="230" t="s">
        <v>231</v>
      </c>
      <c r="BH12" s="230"/>
      <c r="BI12" s="240"/>
      <c r="BJ12" s="241"/>
      <c r="BK12" s="242" t="s">
        <v>198</v>
      </c>
      <c r="BL12" s="242"/>
      <c r="BM12" s="242" t="s">
        <v>199</v>
      </c>
      <c r="BN12" s="231" t="s">
        <v>200</v>
      </c>
      <c r="BO12" s="231">
        <f t="shared" si="7"/>
        <v>2023</v>
      </c>
      <c r="BP12" s="231">
        <f t="shared" si="8"/>
        <v>4</v>
      </c>
      <c r="BQ12" s="231" t="str">
        <f t="shared" si="9"/>
        <v>MMMM</v>
      </c>
      <c r="BR12" s="231"/>
      <c r="BS12" s="231">
        <f>+DAY(BD12)</f>
        <v>1</v>
      </c>
      <c r="BT12" s="231">
        <v>14</v>
      </c>
      <c r="BU12" s="231" t="s">
        <v>232</v>
      </c>
      <c r="BV12" s="231">
        <v>2</v>
      </c>
      <c r="BW12" s="231"/>
      <c r="BX12" s="231"/>
      <c r="BY12" s="231"/>
      <c r="BZ12" s="238">
        <f>+IF(BF12&gt;0,AW12-AV12,0)</f>
        <v>0</v>
      </c>
      <c r="CA12" s="231"/>
      <c r="CB12" s="231"/>
      <c r="CC12" s="231" t="s">
        <v>233</v>
      </c>
      <c r="CD12" s="231" t="s">
        <v>234</v>
      </c>
      <c r="CE12" s="231" t="s">
        <v>206</v>
      </c>
      <c r="CF12" s="231" t="s">
        <v>235</v>
      </c>
      <c r="CG12" s="231" t="s">
        <v>204</v>
      </c>
      <c r="CH12" s="231"/>
      <c r="CI12" s="231"/>
      <c r="CJ12" s="231"/>
      <c r="CK12" s="243"/>
      <c r="CL12" s="243"/>
      <c r="CM12" s="244">
        <f t="shared" si="10"/>
        <v>0</v>
      </c>
      <c r="CN12" s="243">
        <v>5</v>
      </c>
      <c r="CO12" s="243">
        <f t="shared" si="11"/>
        <v>5</v>
      </c>
      <c r="CP12" s="245">
        <f t="shared" si="12"/>
        <v>-5</v>
      </c>
      <c r="CR12" s="226"/>
    </row>
    <row r="13" spans="1:96" s="246" customFormat="1" ht="42" customHeight="1" x14ac:dyDescent="0.25">
      <c r="A13" s="227">
        <v>11</v>
      </c>
      <c r="B13" s="228">
        <f t="shared" si="3"/>
        <v>4</v>
      </c>
      <c r="C13" s="229" t="e">
        <f>1+#REF!</f>
        <v>#REF!</v>
      </c>
      <c r="D13" s="247" t="s">
        <v>236</v>
      </c>
      <c r="E13" s="247" t="s">
        <v>2</v>
      </c>
      <c r="F13" s="248" t="s">
        <v>5</v>
      </c>
      <c r="G13" s="249" t="s">
        <v>237</v>
      </c>
      <c r="H13" s="249" t="s">
        <v>238</v>
      </c>
      <c r="I13" s="230" t="s">
        <v>239</v>
      </c>
      <c r="J13" s="232">
        <f t="shared" si="4"/>
        <v>0</v>
      </c>
      <c r="K13" s="232">
        <v>45170</v>
      </c>
      <c r="L13" s="230"/>
      <c r="M13" s="242">
        <v>310054330</v>
      </c>
      <c r="N13" s="230"/>
      <c r="O13" s="230"/>
      <c r="P13" s="230" t="s">
        <v>240</v>
      </c>
      <c r="Q13" s="230"/>
      <c r="R13" s="230"/>
      <c r="S13" s="230"/>
      <c r="T13" s="230"/>
      <c r="U13" s="230"/>
      <c r="V13" s="230"/>
      <c r="W13" s="230"/>
      <c r="X13" s="230"/>
      <c r="Y13" s="234"/>
      <c r="Z13" s="235">
        <f t="shared" si="5"/>
        <v>550</v>
      </c>
      <c r="AA13" s="235">
        <f t="shared" si="5"/>
        <v>0</v>
      </c>
      <c r="AB13" s="236">
        <f t="shared" si="5"/>
        <v>600</v>
      </c>
      <c r="AC13" s="236">
        <f t="shared" si="5"/>
        <v>600</v>
      </c>
      <c r="AD13" s="250">
        <v>250</v>
      </c>
      <c r="AE13" s="250"/>
      <c r="AF13" s="251">
        <v>350</v>
      </c>
      <c r="AG13" s="251">
        <v>350</v>
      </c>
      <c r="AH13" s="250">
        <v>300</v>
      </c>
      <c r="AI13" s="250"/>
      <c r="AJ13" s="237">
        <v>250</v>
      </c>
      <c r="AK13" s="237">
        <v>250</v>
      </c>
      <c r="AL13" s="250"/>
      <c r="AM13" s="250"/>
      <c r="AN13" s="237"/>
      <c r="AO13" s="237"/>
      <c r="AP13" s="250"/>
      <c r="AQ13" s="250"/>
      <c r="AR13" s="251"/>
      <c r="AS13" s="251"/>
      <c r="AT13" s="248"/>
      <c r="AU13" s="248"/>
      <c r="AV13" s="238">
        <f t="shared" si="6"/>
        <v>4</v>
      </c>
      <c r="AW13" s="238">
        <f t="shared" si="6"/>
        <v>4</v>
      </c>
      <c r="AX13" s="250">
        <v>4</v>
      </c>
      <c r="AY13" s="234">
        <v>4</v>
      </c>
      <c r="AZ13" s="252"/>
      <c r="BA13" s="234"/>
      <c r="BB13" s="252"/>
      <c r="BC13" s="234"/>
      <c r="BD13" s="232">
        <v>45170</v>
      </c>
      <c r="BE13" s="232">
        <v>45107</v>
      </c>
      <c r="BF13" s="239" t="s">
        <v>0</v>
      </c>
      <c r="BG13" s="230" t="s">
        <v>217</v>
      </c>
      <c r="BH13" s="248"/>
      <c r="BI13" s="253"/>
      <c r="BJ13" s="254"/>
      <c r="BK13" s="255" t="s">
        <v>198</v>
      </c>
      <c r="BL13" s="242"/>
      <c r="BM13" s="255"/>
      <c r="BN13" s="231" t="s">
        <v>200</v>
      </c>
      <c r="BO13" s="231">
        <f t="shared" si="7"/>
        <v>2023</v>
      </c>
      <c r="BP13" s="231">
        <f t="shared" si="8"/>
        <v>3</v>
      </c>
      <c r="BQ13" s="231" t="str">
        <f t="shared" si="9"/>
        <v>MMMM</v>
      </c>
      <c r="BR13" s="249"/>
      <c r="BS13" s="249"/>
      <c r="BT13" s="249"/>
      <c r="BU13" s="249" t="s">
        <v>241</v>
      </c>
      <c r="BV13" s="249"/>
      <c r="BW13" s="249"/>
      <c r="BX13" s="249"/>
      <c r="BY13" s="249"/>
      <c r="BZ13" s="256"/>
      <c r="CA13" s="249"/>
      <c r="CB13" s="249"/>
      <c r="CC13" s="231"/>
      <c r="CD13" s="231"/>
      <c r="CE13" s="231"/>
      <c r="CF13" s="231"/>
      <c r="CG13" s="231"/>
      <c r="CH13" s="231"/>
      <c r="CI13" s="231"/>
      <c r="CJ13" s="231"/>
      <c r="CK13" s="243">
        <v>1</v>
      </c>
      <c r="CL13" s="243">
        <v>5</v>
      </c>
      <c r="CM13" s="244">
        <f t="shared" si="10"/>
        <v>4</v>
      </c>
      <c r="CN13" s="243"/>
      <c r="CO13" s="243">
        <f t="shared" si="11"/>
        <v>4</v>
      </c>
      <c r="CP13" s="245">
        <f t="shared" si="12"/>
        <v>0</v>
      </c>
      <c r="CR13" s="226"/>
    </row>
    <row r="14" spans="1:96" s="246" customFormat="1" ht="42" customHeight="1" x14ac:dyDescent="0.25">
      <c r="A14" s="227">
        <v>11</v>
      </c>
      <c r="B14" s="228">
        <f t="shared" si="3"/>
        <v>5</v>
      </c>
      <c r="C14" s="229">
        <v>36561</v>
      </c>
      <c r="D14" s="228" t="s">
        <v>222</v>
      </c>
      <c r="E14" s="228" t="s">
        <v>2</v>
      </c>
      <c r="F14" s="230" t="s">
        <v>5</v>
      </c>
      <c r="G14" s="231" t="s">
        <v>242</v>
      </c>
      <c r="H14" s="231" t="s">
        <v>243</v>
      </c>
      <c r="I14" s="230" t="s">
        <v>244</v>
      </c>
      <c r="J14" s="232">
        <f t="shared" si="4"/>
        <v>0</v>
      </c>
      <c r="K14" s="232">
        <v>45261</v>
      </c>
      <c r="L14" s="230" t="s">
        <v>189</v>
      </c>
      <c r="M14" s="242">
        <v>310045610</v>
      </c>
      <c r="N14" s="230" t="s">
        <v>245</v>
      </c>
      <c r="O14" s="230" t="s">
        <v>212</v>
      </c>
      <c r="P14" s="230" t="s">
        <v>213</v>
      </c>
      <c r="Q14" s="230" t="s">
        <v>246</v>
      </c>
      <c r="R14" s="230">
        <v>0</v>
      </c>
      <c r="S14" s="230">
        <v>0</v>
      </c>
      <c r="T14" s="230">
        <v>0</v>
      </c>
      <c r="U14" s="230">
        <v>0</v>
      </c>
      <c r="V14" s="230">
        <v>0</v>
      </c>
      <c r="W14" s="230">
        <v>0</v>
      </c>
      <c r="X14" s="230">
        <v>0</v>
      </c>
      <c r="Y14" s="234">
        <v>16</v>
      </c>
      <c r="Z14" s="235">
        <f t="shared" si="5"/>
        <v>2000</v>
      </c>
      <c r="AA14" s="235">
        <f t="shared" si="5"/>
        <v>2000</v>
      </c>
      <c r="AB14" s="236">
        <f t="shared" si="5"/>
        <v>2000</v>
      </c>
      <c r="AC14" s="236">
        <f t="shared" si="5"/>
        <v>2000</v>
      </c>
      <c r="AD14" s="234">
        <v>1000</v>
      </c>
      <c r="AE14" s="234">
        <v>1000</v>
      </c>
      <c r="AF14" s="236">
        <v>2000</v>
      </c>
      <c r="AG14" s="236">
        <v>2000</v>
      </c>
      <c r="AH14" s="234">
        <v>1000</v>
      </c>
      <c r="AI14" s="234">
        <v>1000</v>
      </c>
      <c r="AJ14" s="237">
        <v>0</v>
      </c>
      <c r="AK14" s="237">
        <v>0</v>
      </c>
      <c r="AL14" s="234"/>
      <c r="AM14" s="234">
        <v>0</v>
      </c>
      <c r="AN14" s="237">
        <v>0</v>
      </c>
      <c r="AO14" s="237">
        <v>0</v>
      </c>
      <c r="AP14" s="234"/>
      <c r="AQ14" s="234">
        <v>0</v>
      </c>
      <c r="AR14" s="236">
        <v>0</v>
      </c>
      <c r="AS14" s="236">
        <v>0</v>
      </c>
      <c r="AT14" s="230"/>
      <c r="AU14" s="230"/>
      <c r="AV14" s="238">
        <f t="shared" si="6"/>
        <v>15</v>
      </c>
      <c r="AW14" s="238">
        <f t="shared" si="6"/>
        <v>5</v>
      </c>
      <c r="AX14" s="234">
        <v>15</v>
      </c>
      <c r="AY14" s="234">
        <v>5</v>
      </c>
      <c r="AZ14" s="229"/>
      <c r="BA14" s="234">
        <v>0</v>
      </c>
      <c r="BB14" s="229"/>
      <c r="BC14" s="234">
        <v>0</v>
      </c>
      <c r="BD14" s="232">
        <v>45261</v>
      </c>
      <c r="BE14" s="232">
        <v>45070</v>
      </c>
      <c r="BF14" s="239" t="s">
        <v>247</v>
      </c>
      <c r="BG14" s="230" t="s">
        <v>231</v>
      </c>
      <c r="BH14" s="230"/>
      <c r="BI14" s="240"/>
      <c r="BJ14" s="241"/>
      <c r="BK14" s="242" t="s">
        <v>198</v>
      </c>
      <c r="BL14" s="242"/>
      <c r="BM14" s="242" t="s">
        <v>199</v>
      </c>
      <c r="BN14" s="231" t="s">
        <v>200</v>
      </c>
      <c r="BO14" s="231">
        <f t="shared" si="7"/>
        <v>2023</v>
      </c>
      <c r="BP14" s="231">
        <f t="shared" si="8"/>
        <v>4</v>
      </c>
      <c r="BQ14" s="231" t="str">
        <f t="shared" si="9"/>
        <v>MMMM</v>
      </c>
      <c r="BR14" s="231"/>
      <c r="BS14" s="231">
        <f t="shared" ref="BS14:BS33" si="13">+DAY(BD14)</f>
        <v>1</v>
      </c>
      <c r="BT14" s="231"/>
      <c r="BU14" s="231" t="s">
        <v>218</v>
      </c>
      <c r="BV14" s="231"/>
      <c r="BW14" s="231"/>
      <c r="BX14" s="231"/>
      <c r="BY14" s="231"/>
      <c r="BZ14" s="238">
        <f t="shared" ref="BZ14:BZ33" si="14">+IF(BF14&gt;0,AW14-AV14,0)</f>
        <v>-10</v>
      </c>
      <c r="CA14" s="231"/>
      <c r="CB14" s="231"/>
      <c r="CC14" s="231" t="s">
        <v>202</v>
      </c>
      <c r="CD14" s="231" t="s">
        <v>203</v>
      </c>
      <c r="CE14" s="231" t="s">
        <v>204</v>
      </c>
      <c r="CF14" s="231" t="s">
        <v>235</v>
      </c>
      <c r="CG14" s="231" t="s">
        <v>204</v>
      </c>
      <c r="CH14" s="231"/>
      <c r="CI14" s="231"/>
      <c r="CJ14" s="231"/>
      <c r="CK14" s="243">
        <v>1</v>
      </c>
      <c r="CL14" s="243"/>
      <c r="CM14" s="244">
        <f t="shared" si="10"/>
        <v>-1</v>
      </c>
      <c r="CN14" s="243"/>
      <c r="CO14" s="243">
        <f t="shared" si="11"/>
        <v>-1</v>
      </c>
      <c r="CP14" s="245">
        <f t="shared" si="12"/>
        <v>-16</v>
      </c>
      <c r="CR14" s="226"/>
    </row>
    <row r="15" spans="1:96" s="246" customFormat="1" ht="42" customHeight="1" x14ac:dyDescent="0.25">
      <c r="A15" s="227">
        <v>11</v>
      </c>
      <c r="B15" s="228">
        <f t="shared" si="3"/>
        <v>6</v>
      </c>
      <c r="C15" s="229">
        <v>36594</v>
      </c>
      <c r="D15" s="228" t="s">
        <v>222</v>
      </c>
      <c r="E15" s="228" t="s">
        <v>2</v>
      </c>
      <c r="F15" s="230" t="s">
        <v>5</v>
      </c>
      <c r="G15" s="231" t="s">
        <v>248</v>
      </c>
      <c r="H15" s="231" t="s">
        <v>249</v>
      </c>
      <c r="I15" s="230" t="s">
        <v>250</v>
      </c>
      <c r="J15" s="232">
        <f t="shared" si="4"/>
        <v>0</v>
      </c>
      <c r="K15" s="232">
        <v>45108</v>
      </c>
      <c r="L15" s="230" t="s">
        <v>189</v>
      </c>
      <c r="M15" s="242">
        <v>310027925</v>
      </c>
      <c r="N15" s="230" t="s">
        <v>251</v>
      </c>
      <c r="O15" s="230" t="s">
        <v>252</v>
      </c>
      <c r="P15" s="230" t="s">
        <v>193</v>
      </c>
      <c r="Q15" s="230" t="s">
        <v>194</v>
      </c>
      <c r="R15" s="230">
        <v>0</v>
      </c>
      <c r="S15" s="230">
        <v>0</v>
      </c>
      <c r="T15" s="230">
        <v>0</v>
      </c>
      <c r="U15" s="230">
        <v>0</v>
      </c>
      <c r="V15" s="230">
        <v>0</v>
      </c>
      <c r="W15" s="230">
        <v>0</v>
      </c>
      <c r="X15" s="230">
        <v>0</v>
      </c>
      <c r="Y15" s="234">
        <v>3.2</v>
      </c>
      <c r="Z15" s="235">
        <f t="shared" si="5"/>
        <v>700</v>
      </c>
      <c r="AA15" s="235">
        <f t="shared" si="5"/>
        <v>300</v>
      </c>
      <c r="AB15" s="236">
        <f t="shared" si="5"/>
        <v>700</v>
      </c>
      <c r="AC15" s="236">
        <f t="shared" si="5"/>
        <v>700</v>
      </c>
      <c r="AD15" s="234">
        <v>700</v>
      </c>
      <c r="AE15" s="234">
        <v>300</v>
      </c>
      <c r="AF15" s="237">
        <v>700</v>
      </c>
      <c r="AG15" s="237">
        <v>700</v>
      </c>
      <c r="AH15" s="234"/>
      <c r="AI15" s="234">
        <v>0</v>
      </c>
      <c r="AJ15" s="237">
        <v>0</v>
      </c>
      <c r="AK15" s="237">
        <v>0</v>
      </c>
      <c r="AL15" s="234"/>
      <c r="AM15" s="234">
        <v>0</v>
      </c>
      <c r="AN15" s="237">
        <v>0</v>
      </c>
      <c r="AO15" s="237">
        <v>0</v>
      </c>
      <c r="AP15" s="234"/>
      <c r="AQ15" s="234">
        <v>0</v>
      </c>
      <c r="AR15" s="237">
        <v>0</v>
      </c>
      <c r="AS15" s="237">
        <v>0</v>
      </c>
      <c r="AT15" s="230"/>
      <c r="AU15" s="230"/>
      <c r="AV15" s="238">
        <f t="shared" si="6"/>
        <v>5</v>
      </c>
      <c r="AW15" s="238">
        <f t="shared" si="6"/>
        <v>5</v>
      </c>
      <c r="AX15" s="234">
        <v>5</v>
      </c>
      <c r="AY15" s="234">
        <v>5</v>
      </c>
      <c r="AZ15" s="229"/>
      <c r="BA15" s="234">
        <v>0</v>
      </c>
      <c r="BB15" s="229"/>
      <c r="BC15" s="234">
        <v>0</v>
      </c>
      <c r="BD15" s="232">
        <v>45108</v>
      </c>
      <c r="BE15" s="232">
        <v>45012</v>
      </c>
      <c r="BF15" s="239" t="s">
        <v>253</v>
      </c>
      <c r="BG15" s="230" t="s">
        <v>254</v>
      </c>
      <c r="BH15" s="230"/>
      <c r="BI15" s="240"/>
      <c r="BJ15" s="241"/>
      <c r="BK15" s="242" t="s">
        <v>198</v>
      </c>
      <c r="BL15" s="242"/>
      <c r="BM15" s="242" t="s">
        <v>199</v>
      </c>
      <c r="BN15" s="231" t="s">
        <v>200</v>
      </c>
      <c r="BO15" s="231">
        <f t="shared" si="7"/>
        <v>2023</v>
      </c>
      <c r="BP15" s="231">
        <f t="shared" si="8"/>
        <v>3</v>
      </c>
      <c r="BQ15" s="231" t="str">
        <f t="shared" si="9"/>
        <v>MMMM</v>
      </c>
      <c r="BR15" s="231"/>
      <c r="BS15" s="231">
        <f t="shared" si="13"/>
        <v>1</v>
      </c>
      <c r="BT15" s="231">
        <v>31</v>
      </c>
      <c r="BU15" s="231" t="s">
        <v>255</v>
      </c>
      <c r="BV15" s="231">
        <v>1</v>
      </c>
      <c r="BW15" s="231"/>
      <c r="BX15" s="231"/>
      <c r="BY15" s="231"/>
      <c r="BZ15" s="238">
        <f t="shared" si="14"/>
        <v>0</v>
      </c>
      <c r="CA15" s="231"/>
      <c r="CB15" s="231"/>
      <c r="CC15" s="231" t="s">
        <v>202</v>
      </c>
      <c r="CD15" s="231" t="s">
        <v>203</v>
      </c>
      <c r="CE15" s="231" t="s">
        <v>204</v>
      </c>
      <c r="CF15" s="231" t="s">
        <v>235</v>
      </c>
      <c r="CG15" s="231" t="s">
        <v>204</v>
      </c>
      <c r="CH15" s="231"/>
      <c r="CI15" s="231"/>
      <c r="CJ15" s="231"/>
      <c r="CK15" s="243">
        <v>3</v>
      </c>
      <c r="CL15" s="243">
        <v>3</v>
      </c>
      <c r="CM15" s="244">
        <f t="shared" si="10"/>
        <v>0</v>
      </c>
      <c r="CN15" s="243">
        <v>2</v>
      </c>
      <c r="CO15" s="243">
        <f t="shared" si="11"/>
        <v>2</v>
      </c>
      <c r="CP15" s="245">
        <f t="shared" si="12"/>
        <v>-3</v>
      </c>
      <c r="CR15" s="226"/>
    </row>
    <row r="16" spans="1:96" s="246" customFormat="1" ht="42" customHeight="1" x14ac:dyDescent="0.25">
      <c r="A16" s="227">
        <v>11</v>
      </c>
      <c r="B16" s="228">
        <f t="shared" si="3"/>
        <v>7</v>
      </c>
      <c r="C16" s="229">
        <v>18812</v>
      </c>
      <c r="D16" s="228" t="s">
        <v>185</v>
      </c>
      <c r="E16" s="228" t="s">
        <v>2</v>
      </c>
      <c r="F16" s="230" t="s">
        <v>5</v>
      </c>
      <c r="G16" s="231" t="s">
        <v>256</v>
      </c>
      <c r="H16" s="231" t="s">
        <v>257</v>
      </c>
      <c r="I16" s="230" t="s">
        <v>258</v>
      </c>
      <c r="J16" s="232">
        <f t="shared" si="4"/>
        <v>0</v>
      </c>
      <c r="K16" s="232">
        <v>45231</v>
      </c>
      <c r="L16" s="230" t="s">
        <v>189</v>
      </c>
      <c r="M16" s="233">
        <v>309974181</v>
      </c>
      <c r="N16" s="228" t="s">
        <v>245</v>
      </c>
      <c r="O16" s="228" t="s">
        <v>212</v>
      </c>
      <c r="P16" s="230" t="s">
        <v>213</v>
      </c>
      <c r="Q16" s="230" t="s">
        <v>259</v>
      </c>
      <c r="R16" s="230"/>
      <c r="S16" s="230" t="s">
        <v>215</v>
      </c>
      <c r="T16" s="230">
        <v>500</v>
      </c>
      <c r="U16" s="234">
        <v>250</v>
      </c>
      <c r="V16" s="234">
        <v>25</v>
      </c>
      <c r="W16" s="234">
        <v>0</v>
      </c>
      <c r="X16" s="234">
        <v>0</v>
      </c>
      <c r="Y16" s="234">
        <v>10</v>
      </c>
      <c r="Z16" s="235">
        <f t="shared" si="5"/>
        <v>1200</v>
      </c>
      <c r="AA16" s="235">
        <f t="shared" si="5"/>
        <v>1100</v>
      </c>
      <c r="AB16" s="236">
        <f t="shared" si="5"/>
        <v>1200</v>
      </c>
      <c r="AC16" s="236">
        <f t="shared" si="5"/>
        <v>1200</v>
      </c>
      <c r="AD16" s="234">
        <v>200</v>
      </c>
      <c r="AE16" s="234">
        <v>100</v>
      </c>
      <c r="AF16" s="237">
        <v>760</v>
      </c>
      <c r="AG16" s="237">
        <v>760</v>
      </c>
      <c r="AH16" s="234">
        <v>1000</v>
      </c>
      <c r="AI16" s="234">
        <v>1000</v>
      </c>
      <c r="AJ16" s="237">
        <v>440</v>
      </c>
      <c r="AK16" s="237">
        <v>440</v>
      </c>
      <c r="AL16" s="234"/>
      <c r="AM16" s="234">
        <v>0</v>
      </c>
      <c r="AN16" s="237">
        <v>0</v>
      </c>
      <c r="AO16" s="237">
        <v>0</v>
      </c>
      <c r="AP16" s="234"/>
      <c r="AQ16" s="234">
        <v>0</v>
      </c>
      <c r="AR16" s="237">
        <v>0</v>
      </c>
      <c r="AS16" s="237">
        <v>0</v>
      </c>
      <c r="AT16" s="230"/>
      <c r="AU16" s="230"/>
      <c r="AV16" s="238">
        <f t="shared" si="6"/>
        <v>20</v>
      </c>
      <c r="AW16" s="238">
        <f t="shared" si="6"/>
        <v>20</v>
      </c>
      <c r="AX16" s="234">
        <v>20</v>
      </c>
      <c r="AY16" s="234">
        <v>20</v>
      </c>
      <c r="AZ16" s="229"/>
      <c r="BA16" s="234">
        <v>0</v>
      </c>
      <c r="BB16" s="229"/>
      <c r="BC16" s="234">
        <v>0</v>
      </c>
      <c r="BD16" s="232">
        <v>45231</v>
      </c>
      <c r="BE16" s="232">
        <v>45029</v>
      </c>
      <c r="BF16" s="239" t="s">
        <v>260</v>
      </c>
      <c r="BG16" s="230" t="s">
        <v>231</v>
      </c>
      <c r="BH16" s="230">
        <v>0</v>
      </c>
      <c r="BI16" s="240"/>
      <c r="BJ16" s="241">
        <v>0</v>
      </c>
      <c r="BK16" s="242" t="s">
        <v>198</v>
      </c>
      <c r="BL16" s="242"/>
      <c r="BM16" s="242" t="s">
        <v>199</v>
      </c>
      <c r="BN16" s="231" t="s">
        <v>200</v>
      </c>
      <c r="BO16" s="231">
        <f t="shared" si="7"/>
        <v>2023</v>
      </c>
      <c r="BP16" s="231">
        <f t="shared" si="8"/>
        <v>4</v>
      </c>
      <c r="BQ16" s="231" t="str">
        <f t="shared" si="9"/>
        <v>MMMM</v>
      </c>
      <c r="BR16" s="231"/>
      <c r="BS16" s="231">
        <f t="shared" si="13"/>
        <v>1</v>
      </c>
      <c r="BT16" s="231">
        <v>14</v>
      </c>
      <c r="BU16" s="231" t="s">
        <v>232</v>
      </c>
      <c r="BV16" s="231">
        <v>2</v>
      </c>
      <c r="BW16" s="231"/>
      <c r="BX16" s="231"/>
      <c r="BY16" s="231"/>
      <c r="BZ16" s="238">
        <f t="shared" si="14"/>
        <v>0</v>
      </c>
      <c r="CA16" s="231"/>
      <c r="CB16" s="231" t="str">
        <f>+IF(BN16="йирик",CONCATENATE(E16," Инвестициялар, саноат ва савдо бош бошқармаси бошлиғи"),IF(BN16="ўрта",CONCATENATE(E16," Инвестициялар, саноат ва савдо бош бошқармаси бошлиғи биринчи ўринбосари"),_xlfn.CONCAT(F16," ҳокими ўринбосари")))</f>
        <v>Боғот тумани ҳокими ўринбосари</v>
      </c>
      <c r="CC16" s="231" t="s">
        <v>202</v>
      </c>
      <c r="CD16" s="231" t="s">
        <v>203</v>
      </c>
      <c r="CE16" s="231" t="s">
        <v>204</v>
      </c>
      <c r="CF16" s="231" t="s">
        <v>205</v>
      </c>
      <c r="CG16" s="231" t="s">
        <v>206</v>
      </c>
      <c r="CH16" s="231"/>
      <c r="CI16" s="231"/>
      <c r="CJ16" s="231"/>
      <c r="CK16" s="243">
        <v>4</v>
      </c>
      <c r="CL16" s="243">
        <v>9</v>
      </c>
      <c r="CM16" s="244">
        <f t="shared" si="10"/>
        <v>5</v>
      </c>
      <c r="CN16" s="243"/>
      <c r="CO16" s="243">
        <f t="shared" si="11"/>
        <v>5</v>
      </c>
      <c r="CP16" s="245">
        <f t="shared" si="12"/>
        <v>-15</v>
      </c>
      <c r="CR16" s="226"/>
    </row>
    <row r="17" spans="1:96" s="246" customFormat="1" ht="42" customHeight="1" x14ac:dyDescent="0.25">
      <c r="A17" s="227">
        <v>11</v>
      </c>
      <c r="B17" s="228">
        <f t="shared" si="3"/>
        <v>8</v>
      </c>
      <c r="C17" s="229">
        <v>18836</v>
      </c>
      <c r="D17" s="228" t="s">
        <v>185</v>
      </c>
      <c r="E17" s="228" t="s">
        <v>2</v>
      </c>
      <c r="F17" s="230" t="s">
        <v>5</v>
      </c>
      <c r="G17" s="231" t="s">
        <v>261</v>
      </c>
      <c r="H17" s="231" t="s">
        <v>262</v>
      </c>
      <c r="I17" s="230" t="s">
        <v>263</v>
      </c>
      <c r="J17" s="232">
        <f t="shared" si="4"/>
        <v>0</v>
      </c>
      <c r="K17" s="232">
        <v>44980</v>
      </c>
      <c r="L17" s="230" t="s">
        <v>189</v>
      </c>
      <c r="M17" s="233">
        <v>309903593</v>
      </c>
      <c r="N17" s="228" t="s">
        <v>264</v>
      </c>
      <c r="O17" s="228" t="s">
        <v>252</v>
      </c>
      <c r="P17" s="230" t="s">
        <v>193</v>
      </c>
      <c r="Q17" s="230" t="s">
        <v>194</v>
      </c>
      <c r="R17" s="230"/>
      <c r="S17" s="230" t="s">
        <v>195</v>
      </c>
      <c r="T17" s="230" t="s">
        <v>184</v>
      </c>
      <c r="U17" s="234">
        <v>80</v>
      </c>
      <c r="V17" s="234"/>
      <c r="W17" s="234">
        <v>0</v>
      </c>
      <c r="X17" s="234">
        <v>0</v>
      </c>
      <c r="Y17" s="234">
        <v>3.2</v>
      </c>
      <c r="Z17" s="235">
        <f t="shared" si="5"/>
        <v>100</v>
      </c>
      <c r="AA17" s="235">
        <f t="shared" si="5"/>
        <v>0</v>
      </c>
      <c r="AB17" s="236">
        <f t="shared" si="5"/>
        <v>300</v>
      </c>
      <c r="AC17" s="236">
        <f t="shared" si="5"/>
        <v>300</v>
      </c>
      <c r="AD17" s="234">
        <v>100</v>
      </c>
      <c r="AE17" s="234">
        <v>0</v>
      </c>
      <c r="AF17" s="237">
        <v>300</v>
      </c>
      <c r="AG17" s="237">
        <v>300</v>
      </c>
      <c r="AH17" s="234"/>
      <c r="AI17" s="234">
        <v>0</v>
      </c>
      <c r="AJ17" s="237">
        <v>0</v>
      </c>
      <c r="AK17" s="237">
        <v>0</v>
      </c>
      <c r="AL17" s="234"/>
      <c r="AM17" s="234">
        <v>0</v>
      </c>
      <c r="AN17" s="237">
        <v>0</v>
      </c>
      <c r="AO17" s="237">
        <v>0</v>
      </c>
      <c r="AP17" s="234"/>
      <c r="AQ17" s="234">
        <v>0</v>
      </c>
      <c r="AR17" s="237">
        <v>0</v>
      </c>
      <c r="AS17" s="237">
        <v>0</v>
      </c>
      <c r="AT17" s="230"/>
      <c r="AU17" s="230"/>
      <c r="AV17" s="238">
        <f t="shared" si="6"/>
        <v>1</v>
      </c>
      <c r="AW17" s="238">
        <f t="shared" si="6"/>
        <v>5</v>
      </c>
      <c r="AX17" s="234">
        <v>1</v>
      </c>
      <c r="AY17" s="234">
        <v>2</v>
      </c>
      <c r="AZ17" s="229"/>
      <c r="BA17" s="229">
        <v>3</v>
      </c>
      <c r="BB17" s="229"/>
      <c r="BC17" s="229">
        <v>0</v>
      </c>
      <c r="BD17" s="232">
        <v>44980</v>
      </c>
      <c r="BE17" s="232">
        <v>44965</v>
      </c>
      <c r="BF17" s="239" t="s">
        <v>265</v>
      </c>
      <c r="BG17" s="230" t="s">
        <v>254</v>
      </c>
      <c r="BH17" s="230">
        <v>0</v>
      </c>
      <c r="BI17" s="240"/>
      <c r="BJ17" s="241">
        <v>0</v>
      </c>
      <c r="BK17" s="242" t="s">
        <v>198</v>
      </c>
      <c r="BL17" s="242"/>
      <c r="BM17" s="242" t="s">
        <v>199</v>
      </c>
      <c r="BN17" s="231" t="s">
        <v>200</v>
      </c>
      <c r="BO17" s="231">
        <f t="shared" si="7"/>
        <v>2023</v>
      </c>
      <c r="BP17" s="231">
        <f t="shared" si="8"/>
        <v>1</v>
      </c>
      <c r="BQ17" s="231" t="str">
        <f t="shared" si="9"/>
        <v>MMMM</v>
      </c>
      <c r="BR17" s="231" t="s">
        <v>201</v>
      </c>
      <c r="BS17" s="231">
        <f t="shared" si="13"/>
        <v>23</v>
      </c>
      <c r="BT17" s="231">
        <v>10</v>
      </c>
      <c r="BU17" s="231" t="s">
        <v>201</v>
      </c>
      <c r="BV17" s="231">
        <v>1</v>
      </c>
      <c r="BW17" s="231"/>
      <c r="BX17" s="231"/>
      <c r="BY17" s="231"/>
      <c r="BZ17" s="238">
        <f t="shared" si="14"/>
        <v>4</v>
      </c>
      <c r="CA17" s="231"/>
      <c r="CB17" s="231" t="str">
        <f>+IF(BN17="йирик",CONCATENATE(E17," Инвестициялар, саноат ва савдо бош бошқармаси бошлиғи"),IF(BN17="ўрта",CONCATENATE(E17," Инвестициялар, саноат ва савдо бош бошқармаси бошлиғи биринчи ўринбосари"),_xlfn.CONCAT(F17," ҳокими ўринбосари")))</f>
        <v>Боғот тумани ҳокими ўринбосари</v>
      </c>
      <c r="CC17" s="231" t="s">
        <v>202</v>
      </c>
      <c r="CD17" s="231" t="s">
        <v>203</v>
      </c>
      <c r="CE17" s="231" t="s">
        <v>204</v>
      </c>
      <c r="CF17" s="231" t="s">
        <v>205</v>
      </c>
      <c r="CG17" s="231" t="s">
        <v>206</v>
      </c>
      <c r="CH17" s="231"/>
      <c r="CI17" s="231"/>
      <c r="CJ17" s="231"/>
      <c r="CK17" s="243">
        <v>1</v>
      </c>
      <c r="CL17" s="243">
        <v>3</v>
      </c>
      <c r="CM17" s="244">
        <f t="shared" si="10"/>
        <v>2</v>
      </c>
      <c r="CN17" s="243"/>
      <c r="CO17" s="243">
        <f t="shared" si="11"/>
        <v>2</v>
      </c>
      <c r="CP17" s="245">
        <f t="shared" si="12"/>
        <v>1</v>
      </c>
      <c r="CR17" s="226"/>
    </row>
    <row r="18" spans="1:96" s="246" customFormat="1" ht="42" customHeight="1" x14ac:dyDescent="0.25">
      <c r="A18" s="227">
        <v>11</v>
      </c>
      <c r="B18" s="228">
        <f t="shared" si="3"/>
        <v>9</v>
      </c>
      <c r="C18" s="229">
        <v>18823</v>
      </c>
      <c r="D18" s="228" t="s">
        <v>185</v>
      </c>
      <c r="E18" s="228" t="s">
        <v>2</v>
      </c>
      <c r="F18" s="230" t="s">
        <v>5</v>
      </c>
      <c r="G18" s="231" t="s">
        <v>266</v>
      </c>
      <c r="H18" s="231" t="s">
        <v>267</v>
      </c>
      <c r="I18" s="230" t="s">
        <v>268</v>
      </c>
      <c r="J18" s="232">
        <f t="shared" si="4"/>
        <v>0</v>
      </c>
      <c r="K18" s="232">
        <v>45261</v>
      </c>
      <c r="L18" s="230" t="s">
        <v>189</v>
      </c>
      <c r="M18" s="233">
        <v>309828590</v>
      </c>
      <c r="N18" s="228" t="s">
        <v>269</v>
      </c>
      <c r="O18" s="228" t="s">
        <v>252</v>
      </c>
      <c r="P18" s="230" t="s">
        <v>240</v>
      </c>
      <c r="Q18" s="230" t="s">
        <v>270</v>
      </c>
      <c r="R18" s="230" t="s">
        <v>271</v>
      </c>
      <c r="S18" s="230" t="s">
        <v>272</v>
      </c>
      <c r="T18" s="230">
        <v>10</v>
      </c>
      <c r="U18" s="234">
        <v>50</v>
      </c>
      <c r="V18" s="234"/>
      <c r="W18" s="234">
        <v>0</v>
      </c>
      <c r="X18" s="234">
        <v>0</v>
      </c>
      <c r="Y18" s="234">
        <v>2</v>
      </c>
      <c r="Z18" s="235">
        <f t="shared" si="5"/>
        <v>500</v>
      </c>
      <c r="AA18" s="235">
        <f t="shared" si="5"/>
        <v>500</v>
      </c>
      <c r="AB18" s="236">
        <f t="shared" si="5"/>
        <v>500</v>
      </c>
      <c r="AC18" s="236">
        <f t="shared" si="5"/>
        <v>500</v>
      </c>
      <c r="AD18" s="234">
        <v>500</v>
      </c>
      <c r="AE18" s="234">
        <v>500</v>
      </c>
      <c r="AF18" s="237">
        <v>500</v>
      </c>
      <c r="AG18" s="237">
        <v>500</v>
      </c>
      <c r="AH18" s="234"/>
      <c r="AI18" s="234">
        <v>0</v>
      </c>
      <c r="AJ18" s="237">
        <v>0</v>
      </c>
      <c r="AK18" s="237">
        <v>0</v>
      </c>
      <c r="AL18" s="234"/>
      <c r="AM18" s="234">
        <v>0</v>
      </c>
      <c r="AN18" s="237">
        <v>0</v>
      </c>
      <c r="AO18" s="237">
        <v>0</v>
      </c>
      <c r="AP18" s="234"/>
      <c r="AQ18" s="234">
        <v>0</v>
      </c>
      <c r="AR18" s="237">
        <v>0</v>
      </c>
      <c r="AS18" s="237">
        <v>0</v>
      </c>
      <c r="AT18" s="230"/>
      <c r="AU18" s="230"/>
      <c r="AV18" s="238">
        <f t="shared" si="6"/>
        <v>8</v>
      </c>
      <c r="AW18" s="238">
        <f t="shared" si="6"/>
        <v>8</v>
      </c>
      <c r="AX18" s="234">
        <v>3</v>
      </c>
      <c r="AY18" s="234">
        <v>3</v>
      </c>
      <c r="AZ18" s="229">
        <v>5</v>
      </c>
      <c r="BA18" s="234">
        <v>5</v>
      </c>
      <c r="BB18" s="229"/>
      <c r="BC18" s="234">
        <v>0</v>
      </c>
      <c r="BD18" s="232">
        <v>45261</v>
      </c>
      <c r="BE18" s="232">
        <v>45107</v>
      </c>
      <c r="BF18" s="239" t="s">
        <v>0</v>
      </c>
      <c r="BG18" s="230" t="s">
        <v>254</v>
      </c>
      <c r="BH18" s="230">
        <v>0</v>
      </c>
      <c r="BI18" s="240"/>
      <c r="BJ18" s="241">
        <v>0</v>
      </c>
      <c r="BK18" s="242" t="s">
        <v>198</v>
      </c>
      <c r="BL18" s="242"/>
      <c r="BM18" s="242" t="s">
        <v>199</v>
      </c>
      <c r="BN18" s="231" t="s">
        <v>200</v>
      </c>
      <c r="BO18" s="231">
        <f t="shared" si="7"/>
        <v>2023</v>
      </c>
      <c r="BP18" s="231">
        <f t="shared" si="8"/>
        <v>4</v>
      </c>
      <c r="BQ18" s="231" t="str">
        <f t="shared" si="9"/>
        <v>MMMM</v>
      </c>
      <c r="BR18" s="231"/>
      <c r="BS18" s="231">
        <f t="shared" si="13"/>
        <v>1</v>
      </c>
      <c r="BT18" s="231"/>
      <c r="BU18" s="231" t="s">
        <v>241</v>
      </c>
      <c r="BV18" s="231"/>
      <c r="BW18" s="231"/>
      <c r="BX18" s="231"/>
      <c r="BY18" s="231"/>
      <c r="BZ18" s="238">
        <f t="shared" si="14"/>
        <v>0</v>
      </c>
      <c r="CA18" s="231"/>
      <c r="CB18" s="231" t="str">
        <f>+IF(BN18="йирик",CONCATENATE(E18," Инвестициялар, саноат ва савдо бош бошқармаси бошлиғи"),IF(BN18="ўрта",CONCATENATE(E18," Инвестициялар, саноат ва савдо бош бошқармаси бошлиғи биринчи ўринбосари"),_xlfn.CONCAT(F18," ҳокими ўринбосари")))</f>
        <v>Боғот тумани ҳокими ўринбосари</v>
      </c>
      <c r="CC18" s="231" t="s">
        <v>219</v>
      </c>
      <c r="CD18" s="231" t="s">
        <v>220</v>
      </c>
      <c r="CE18" s="231" t="s">
        <v>221</v>
      </c>
      <c r="CF18" s="231" t="s">
        <v>205</v>
      </c>
      <c r="CG18" s="231" t="s">
        <v>206</v>
      </c>
      <c r="CH18" s="231"/>
      <c r="CI18" s="231"/>
      <c r="CJ18" s="231"/>
      <c r="CK18" s="243">
        <v>1</v>
      </c>
      <c r="CL18" s="243">
        <v>3</v>
      </c>
      <c r="CM18" s="244">
        <f t="shared" si="10"/>
        <v>2</v>
      </c>
      <c r="CN18" s="243">
        <v>5</v>
      </c>
      <c r="CO18" s="243">
        <f t="shared" si="11"/>
        <v>7</v>
      </c>
      <c r="CP18" s="245">
        <f t="shared" si="12"/>
        <v>-1</v>
      </c>
      <c r="CR18" s="226"/>
    </row>
    <row r="19" spans="1:96" s="246" customFormat="1" ht="42" customHeight="1" x14ac:dyDescent="0.25">
      <c r="A19" s="227">
        <v>11</v>
      </c>
      <c r="B19" s="228">
        <f t="shared" si="3"/>
        <v>10</v>
      </c>
      <c r="C19" s="229">
        <v>36572</v>
      </c>
      <c r="D19" s="228" t="s">
        <v>222</v>
      </c>
      <c r="E19" s="228" t="s">
        <v>2</v>
      </c>
      <c r="F19" s="230" t="s">
        <v>5</v>
      </c>
      <c r="G19" s="231" t="s">
        <v>273</v>
      </c>
      <c r="H19" s="231" t="s">
        <v>274</v>
      </c>
      <c r="I19" s="230" t="s">
        <v>275</v>
      </c>
      <c r="J19" s="232">
        <f t="shared" si="4"/>
        <v>0</v>
      </c>
      <c r="K19" s="232">
        <v>45261</v>
      </c>
      <c r="L19" s="230" t="s">
        <v>189</v>
      </c>
      <c r="M19" s="242">
        <v>309748217</v>
      </c>
      <c r="N19" s="230" t="s">
        <v>276</v>
      </c>
      <c r="O19" s="230" t="s">
        <v>277</v>
      </c>
      <c r="P19" s="230" t="s">
        <v>240</v>
      </c>
      <c r="Q19" s="230" t="s">
        <v>278</v>
      </c>
      <c r="R19" s="230" t="s">
        <v>279</v>
      </c>
      <c r="S19" s="230" t="s">
        <v>280</v>
      </c>
      <c r="T19" s="230">
        <v>15</v>
      </c>
      <c r="U19" s="230">
        <v>100</v>
      </c>
      <c r="V19" s="230">
        <v>8</v>
      </c>
      <c r="W19" s="230">
        <v>0</v>
      </c>
      <c r="X19" s="230">
        <v>0</v>
      </c>
      <c r="Y19" s="234">
        <v>4</v>
      </c>
      <c r="Z19" s="235">
        <f t="shared" si="5"/>
        <v>450</v>
      </c>
      <c r="AA19" s="235">
        <f t="shared" si="5"/>
        <v>100</v>
      </c>
      <c r="AB19" s="236">
        <f t="shared" si="5"/>
        <v>450</v>
      </c>
      <c r="AC19" s="236">
        <f t="shared" si="5"/>
        <v>450</v>
      </c>
      <c r="AD19" s="234">
        <v>200</v>
      </c>
      <c r="AE19" s="234">
        <v>100</v>
      </c>
      <c r="AF19" s="236">
        <v>300</v>
      </c>
      <c r="AG19" s="236">
        <v>300</v>
      </c>
      <c r="AH19" s="234">
        <v>250</v>
      </c>
      <c r="AI19" s="234">
        <v>0</v>
      </c>
      <c r="AJ19" s="237">
        <v>150</v>
      </c>
      <c r="AK19" s="237">
        <v>150</v>
      </c>
      <c r="AL19" s="234"/>
      <c r="AM19" s="234">
        <v>0</v>
      </c>
      <c r="AN19" s="237">
        <v>0</v>
      </c>
      <c r="AO19" s="237">
        <v>0</v>
      </c>
      <c r="AP19" s="234"/>
      <c r="AQ19" s="234">
        <v>0</v>
      </c>
      <c r="AR19" s="236">
        <v>0</v>
      </c>
      <c r="AS19" s="236">
        <v>0</v>
      </c>
      <c r="AT19" s="230"/>
      <c r="AU19" s="230"/>
      <c r="AV19" s="238">
        <f t="shared" si="6"/>
        <v>8</v>
      </c>
      <c r="AW19" s="238">
        <f t="shared" si="6"/>
        <v>8</v>
      </c>
      <c r="AX19" s="234">
        <v>8</v>
      </c>
      <c r="AY19" s="234">
        <v>4</v>
      </c>
      <c r="AZ19" s="229"/>
      <c r="BA19" s="234">
        <v>4</v>
      </c>
      <c r="BB19" s="229"/>
      <c r="BC19" s="234">
        <v>0</v>
      </c>
      <c r="BD19" s="232">
        <v>45261</v>
      </c>
      <c r="BE19" s="232">
        <v>45107</v>
      </c>
      <c r="BF19" s="239" t="s">
        <v>0</v>
      </c>
      <c r="BG19" s="230" t="s">
        <v>231</v>
      </c>
      <c r="BH19" s="230"/>
      <c r="BI19" s="240"/>
      <c r="BJ19" s="241"/>
      <c r="BK19" s="242" t="s">
        <v>198</v>
      </c>
      <c r="BL19" s="242"/>
      <c r="BM19" s="242" t="s">
        <v>199</v>
      </c>
      <c r="BN19" s="231" t="s">
        <v>200</v>
      </c>
      <c r="BO19" s="231">
        <f t="shared" si="7"/>
        <v>2023</v>
      </c>
      <c r="BP19" s="231">
        <f t="shared" si="8"/>
        <v>4</v>
      </c>
      <c r="BQ19" s="231" t="str">
        <f t="shared" si="9"/>
        <v>MMMM</v>
      </c>
      <c r="BR19" s="231"/>
      <c r="BS19" s="231">
        <f t="shared" si="13"/>
        <v>1</v>
      </c>
      <c r="BT19" s="231"/>
      <c r="BU19" s="231" t="s">
        <v>241</v>
      </c>
      <c r="BV19" s="231"/>
      <c r="BW19" s="231"/>
      <c r="BX19" s="231"/>
      <c r="BY19" s="231"/>
      <c r="BZ19" s="238">
        <f t="shared" si="14"/>
        <v>0</v>
      </c>
      <c r="CA19" s="231"/>
      <c r="CB19" s="231"/>
      <c r="CC19" s="231" t="s">
        <v>219</v>
      </c>
      <c r="CD19" s="231" t="s">
        <v>220</v>
      </c>
      <c r="CE19" s="231" t="s">
        <v>221</v>
      </c>
      <c r="CF19" s="231" t="s">
        <v>235</v>
      </c>
      <c r="CG19" s="231" t="s">
        <v>204</v>
      </c>
      <c r="CH19" s="231"/>
      <c r="CI19" s="231"/>
      <c r="CJ19" s="231"/>
      <c r="CK19" s="243">
        <v>4</v>
      </c>
      <c r="CL19" s="243">
        <v>1</v>
      </c>
      <c r="CM19" s="244">
        <f t="shared" si="10"/>
        <v>-3</v>
      </c>
      <c r="CN19" s="243">
        <v>2</v>
      </c>
      <c r="CO19" s="243">
        <f t="shared" si="11"/>
        <v>-1</v>
      </c>
      <c r="CP19" s="245">
        <f t="shared" si="12"/>
        <v>-9</v>
      </c>
      <c r="CR19" s="226"/>
    </row>
    <row r="20" spans="1:96" s="246" customFormat="1" ht="42" customHeight="1" x14ac:dyDescent="0.25">
      <c r="A20" s="227">
        <v>11</v>
      </c>
      <c r="B20" s="228">
        <f t="shared" si="3"/>
        <v>11</v>
      </c>
      <c r="C20" s="229">
        <v>18822</v>
      </c>
      <c r="D20" s="228" t="s">
        <v>185</v>
      </c>
      <c r="E20" s="228" t="s">
        <v>2</v>
      </c>
      <c r="F20" s="230" t="s">
        <v>5</v>
      </c>
      <c r="G20" s="231" t="s">
        <v>281</v>
      </c>
      <c r="H20" s="231" t="s">
        <v>267</v>
      </c>
      <c r="I20" s="230" t="s">
        <v>282</v>
      </c>
      <c r="J20" s="232">
        <f t="shared" si="4"/>
        <v>0</v>
      </c>
      <c r="K20" s="232">
        <v>45017</v>
      </c>
      <c r="L20" s="230" t="s">
        <v>189</v>
      </c>
      <c r="M20" s="233">
        <v>309730708</v>
      </c>
      <c r="N20" s="228" t="s">
        <v>283</v>
      </c>
      <c r="O20" s="228" t="s">
        <v>277</v>
      </c>
      <c r="P20" s="230" t="s">
        <v>240</v>
      </c>
      <c r="Q20" s="230" t="s">
        <v>270</v>
      </c>
      <c r="R20" s="230" t="s">
        <v>271</v>
      </c>
      <c r="S20" s="230" t="s">
        <v>272</v>
      </c>
      <c r="T20" s="230">
        <v>10</v>
      </c>
      <c r="U20" s="234">
        <v>50</v>
      </c>
      <c r="V20" s="234"/>
      <c r="W20" s="234">
        <v>0</v>
      </c>
      <c r="X20" s="234">
        <v>0</v>
      </c>
      <c r="Y20" s="234">
        <v>2</v>
      </c>
      <c r="Z20" s="235">
        <f t="shared" si="5"/>
        <v>500</v>
      </c>
      <c r="AA20" s="235">
        <f t="shared" si="5"/>
        <v>500</v>
      </c>
      <c r="AB20" s="236">
        <f t="shared" si="5"/>
        <v>500</v>
      </c>
      <c r="AC20" s="236">
        <f t="shared" si="5"/>
        <v>500</v>
      </c>
      <c r="AD20" s="234">
        <v>500</v>
      </c>
      <c r="AE20" s="234">
        <v>500</v>
      </c>
      <c r="AF20" s="237">
        <v>500</v>
      </c>
      <c r="AG20" s="237">
        <v>500</v>
      </c>
      <c r="AH20" s="234"/>
      <c r="AI20" s="234">
        <v>0</v>
      </c>
      <c r="AJ20" s="237">
        <v>0</v>
      </c>
      <c r="AK20" s="237">
        <v>0</v>
      </c>
      <c r="AL20" s="234"/>
      <c r="AM20" s="234">
        <v>0</v>
      </c>
      <c r="AN20" s="237">
        <v>0</v>
      </c>
      <c r="AO20" s="237">
        <v>0</v>
      </c>
      <c r="AP20" s="234"/>
      <c r="AQ20" s="234">
        <v>0</v>
      </c>
      <c r="AR20" s="237">
        <v>0</v>
      </c>
      <c r="AS20" s="237">
        <v>0</v>
      </c>
      <c r="AT20" s="230"/>
      <c r="AU20" s="230"/>
      <c r="AV20" s="238">
        <f t="shared" si="6"/>
        <v>6</v>
      </c>
      <c r="AW20" s="238">
        <f t="shared" si="6"/>
        <v>3</v>
      </c>
      <c r="AX20" s="234">
        <v>3</v>
      </c>
      <c r="AY20" s="234">
        <v>3</v>
      </c>
      <c r="AZ20" s="229">
        <v>3</v>
      </c>
      <c r="BA20" s="234">
        <v>0</v>
      </c>
      <c r="BB20" s="229"/>
      <c r="BC20" s="234">
        <v>0</v>
      </c>
      <c r="BD20" s="232">
        <v>45017</v>
      </c>
      <c r="BE20" s="232">
        <v>45014</v>
      </c>
      <c r="BF20" s="239" t="s">
        <v>284</v>
      </c>
      <c r="BG20" s="230" t="s">
        <v>254</v>
      </c>
      <c r="BH20" s="230">
        <v>0</v>
      </c>
      <c r="BI20" s="240"/>
      <c r="BJ20" s="241">
        <v>0</v>
      </c>
      <c r="BK20" s="242" t="s">
        <v>198</v>
      </c>
      <c r="BL20" s="242"/>
      <c r="BM20" s="242" t="s">
        <v>199</v>
      </c>
      <c r="BN20" s="231" t="s">
        <v>200</v>
      </c>
      <c r="BO20" s="231">
        <f t="shared" si="7"/>
        <v>2023</v>
      </c>
      <c r="BP20" s="231">
        <f t="shared" si="8"/>
        <v>2</v>
      </c>
      <c r="BQ20" s="231" t="str">
        <f t="shared" si="9"/>
        <v>MMMM</v>
      </c>
      <c r="BR20" s="231"/>
      <c r="BS20" s="231">
        <f t="shared" si="13"/>
        <v>1</v>
      </c>
      <c r="BT20" s="231">
        <v>31</v>
      </c>
      <c r="BU20" s="231" t="s">
        <v>255</v>
      </c>
      <c r="BV20" s="231">
        <v>1</v>
      </c>
      <c r="BW20" s="231"/>
      <c r="BX20" s="231"/>
      <c r="BY20" s="231"/>
      <c r="BZ20" s="238">
        <f t="shared" si="14"/>
        <v>-3</v>
      </c>
      <c r="CA20" s="231"/>
      <c r="CB20" s="231" t="str">
        <f>+IF(BN20="йирик",CONCATENATE(E20," Инвестициялар, саноат ва савдо бош бошқармаси бошлиғи"),IF(BN20="ўрта",CONCATENATE(E20," Инвестициялар, саноат ва савдо бош бошқармаси бошлиғи биринчи ўринбосари"),_xlfn.CONCAT(F20," ҳокими ўринбосари")))</f>
        <v>Боғот тумани ҳокими ўринбосари</v>
      </c>
      <c r="CC20" s="231" t="s">
        <v>219</v>
      </c>
      <c r="CD20" s="231" t="s">
        <v>220</v>
      </c>
      <c r="CE20" s="231" t="s">
        <v>221</v>
      </c>
      <c r="CF20" s="231" t="s">
        <v>205</v>
      </c>
      <c r="CG20" s="231" t="s">
        <v>206</v>
      </c>
      <c r="CH20" s="231"/>
      <c r="CI20" s="231"/>
      <c r="CJ20" s="231"/>
      <c r="CK20" s="243">
        <v>0</v>
      </c>
      <c r="CL20" s="243">
        <v>1</v>
      </c>
      <c r="CM20" s="244">
        <f t="shared" si="10"/>
        <v>1</v>
      </c>
      <c r="CN20" s="243"/>
      <c r="CO20" s="243">
        <f t="shared" si="11"/>
        <v>1</v>
      </c>
      <c r="CP20" s="245">
        <f t="shared" si="12"/>
        <v>-5</v>
      </c>
      <c r="CR20" s="226"/>
    </row>
    <row r="21" spans="1:96" s="246" customFormat="1" ht="42" customHeight="1" x14ac:dyDescent="0.25">
      <c r="A21" s="227">
        <v>11</v>
      </c>
      <c r="B21" s="228">
        <f t="shared" si="3"/>
        <v>12</v>
      </c>
      <c r="C21" s="229">
        <v>18837</v>
      </c>
      <c r="D21" s="228" t="s">
        <v>185</v>
      </c>
      <c r="E21" s="228" t="s">
        <v>2</v>
      </c>
      <c r="F21" s="230" t="s">
        <v>5</v>
      </c>
      <c r="G21" s="231" t="s">
        <v>285</v>
      </c>
      <c r="H21" s="231" t="s">
        <v>286</v>
      </c>
      <c r="I21" s="230" t="s">
        <v>287</v>
      </c>
      <c r="J21" s="232">
        <f t="shared" si="4"/>
        <v>0</v>
      </c>
      <c r="K21" s="232">
        <v>45005</v>
      </c>
      <c r="L21" s="230" t="s">
        <v>189</v>
      </c>
      <c r="M21" s="233">
        <v>309722542</v>
      </c>
      <c r="N21" s="228" t="s">
        <v>191</v>
      </c>
      <c r="O21" s="228" t="s">
        <v>192</v>
      </c>
      <c r="P21" s="230" t="s">
        <v>193</v>
      </c>
      <c r="Q21" s="230" t="s">
        <v>288</v>
      </c>
      <c r="R21" s="230" t="s">
        <v>289</v>
      </c>
      <c r="S21" s="230" t="s">
        <v>290</v>
      </c>
      <c r="T21" s="230">
        <v>1200</v>
      </c>
      <c r="U21" s="234">
        <v>70</v>
      </c>
      <c r="V21" s="234"/>
      <c r="W21" s="234">
        <v>0</v>
      </c>
      <c r="X21" s="234">
        <v>0</v>
      </c>
      <c r="Y21" s="234">
        <v>2.8</v>
      </c>
      <c r="Z21" s="235">
        <f t="shared" si="5"/>
        <v>200</v>
      </c>
      <c r="AA21" s="235">
        <f t="shared" si="5"/>
        <v>0</v>
      </c>
      <c r="AB21" s="236">
        <f t="shared" si="5"/>
        <v>200</v>
      </c>
      <c r="AC21" s="236">
        <f t="shared" si="5"/>
        <v>200</v>
      </c>
      <c r="AD21" s="234">
        <v>50</v>
      </c>
      <c r="AE21" s="234">
        <v>0</v>
      </c>
      <c r="AF21" s="237">
        <v>50</v>
      </c>
      <c r="AG21" s="237">
        <v>50</v>
      </c>
      <c r="AH21" s="234">
        <v>150</v>
      </c>
      <c r="AI21" s="234">
        <v>0</v>
      </c>
      <c r="AJ21" s="237">
        <v>150</v>
      </c>
      <c r="AK21" s="237">
        <v>150</v>
      </c>
      <c r="AL21" s="234"/>
      <c r="AM21" s="234">
        <v>0</v>
      </c>
      <c r="AN21" s="237">
        <v>0</v>
      </c>
      <c r="AO21" s="237">
        <v>0</v>
      </c>
      <c r="AP21" s="234"/>
      <c r="AQ21" s="234">
        <v>0</v>
      </c>
      <c r="AR21" s="237">
        <v>0</v>
      </c>
      <c r="AS21" s="237">
        <v>0</v>
      </c>
      <c r="AT21" s="230"/>
      <c r="AU21" s="230"/>
      <c r="AV21" s="238">
        <f t="shared" si="6"/>
        <v>2</v>
      </c>
      <c r="AW21" s="238">
        <f t="shared" si="6"/>
        <v>5</v>
      </c>
      <c r="AX21" s="234">
        <v>2</v>
      </c>
      <c r="AY21" s="234">
        <v>2</v>
      </c>
      <c r="AZ21" s="229"/>
      <c r="BA21" s="229">
        <v>3</v>
      </c>
      <c r="BB21" s="229"/>
      <c r="BC21" s="229">
        <v>0</v>
      </c>
      <c r="BD21" s="232">
        <v>45005</v>
      </c>
      <c r="BE21" s="232">
        <v>44987</v>
      </c>
      <c r="BF21" s="239" t="s">
        <v>291</v>
      </c>
      <c r="BG21" s="230" t="s">
        <v>217</v>
      </c>
      <c r="BH21" s="230">
        <v>0</v>
      </c>
      <c r="BI21" s="240"/>
      <c r="BJ21" s="241">
        <v>0</v>
      </c>
      <c r="BK21" s="242" t="s">
        <v>198</v>
      </c>
      <c r="BL21" s="242"/>
      <c r="BM21" s="242" t="s">
        <v>199</v>
      </c>
      <c r="BN21" s="231" t="s">
        <v>200</v>
      </c>
      <c r="BO21" s="231">
        <f t="shared" si="7"/>
        <v>2023</v>
      </c>
      <c r="BP21" s="231">
        <f t="shared" si="8"/>
        <v>1</v>
      </c>
      <c r="BQ21" s="231" t="str">
        <f t="shared" si="9"/>
        <v>MMMM</v>
      </c>
      <c r="BR21" s="231" t="s">
        <v>255</v>
      </c>
      <c r="BS21" s="231">
        <f t="shared" si="13"/>
        <v>20</v>
      </c>
      <c r="BT21" s="231">
        <v>3</v>
      </c>
      <c r="BU21" s="231" t="s">
        <v>255</v>
      </c>
      <c r="BV21" s="231">
        <v>1</v>
      </c>
      <c r="BW21" s="231"/>
      <c r="BX21" s="231"/>
      <c r="BY21" s="231"/>
      <c r="BZ21" s="238">
        <f t="shared" si="14"/>
        <v>3</v>
      </c>
      <c r="CA21" s="231"/>
      <c r="CB21" s="231" t="str">
        <f>+IF(BN21="йирик",CONCATENATE(E21," Инвестициялар, саноат ва савдо бош бошқармаси бошлиғи"),IF(BN21="ўрта",CONCATENATE(E21," Инвестициялар, саноат ва савдо бош бошқармаси бошлиғи биринчи ўринбосари"),_xlfn.CONCAT(F21," ҳокими ўринбосари")))</f>
        <v>Боғот тумани ҳокими ўринбосари</v>
      </c>
      <c r="CC21" s="231" t="s">
        <v>233</v>
      </c>
      <c r="CD21" s="231" t="s">
        <v>292</v>
      </c>
      <c r="CE21" s="231" t="s">
        <v>206</v>
      </c>
      <c r="CF21" s="231" t="s">
        <v>205</v>
      </c>
      <c r="CG21" s="231" t="s">
        <v>206</v>
      </c>
      <c r="CH21" s="231"/>
      <c r="CI21" s="231"/>
      <c r="CJ21" s="231"/>
      <c r="CK21" s="243">
        <v>1</v>
      </c>
      <c r="CL21" s="243">
        <v>1</v>
      </c>
      <c r="CM21" s="244">
        <f t="shared" si="10"/>
        <v>0</v>
      </c>
      <c r="CN21" s="243"/>
      <c r="CO21" s="243">
        <f t="shared" si="11"/>
        <v>0</v>
      </c>
      <c r="CP21" s="245">
        <f t="shared" si="12"/>
        <v>-2</v>
      </c>
      <c r="CR21" s="226"/>
    </row>
    <row r="22" spans="1:96" s="246" customFormat="1" ht="42" customHeight="1" x14ac:dyDescent="0.25">
      <c r="A22" s="227">
        <v>11</v>
      </c>
      <c r="B22" s="228">
        <f t="shared" si="3"/>
        <v>13</v>
      </c>
      <c r="C22" s="229">
        <v>18811</v>
      </c>
      <c r="D22" s="228" t="s">
        <v>185</v>
      </c>
      <c r="E22" s="228" t="s">
        <v>2</v>
      </c>
      <c r="F22" s="230" t="s">
        <v>5</v>
      </c>
      <c r="G22" s="231" t="s">
        <v>293</v>
      </c>
      <c r="H22" s="231" t="s">
        <v>294</v>
      </c>
      <c r="I22" s="230" t="s">
        <v>295</v>
      </c>
      <c r="J22" s="232">
        <f t="shared" si="4"/>
        <v>0</v>
      </c>
      <c r="K22" s="232">
        <v>45261</v>
      </c>
      <c r="L22" s="230" t="s">
        <v>189</v>
      </c>
      <c r="M22" s="233">
        <v>309639558</v>
      </c>
      <c r="N22" s="228" t="s">
        <v>245</v>
      </c>
      <c r="O22" s="228" t="s">
        <v>212</v>
      </c>
      <c r="P22" s="230" t="s">
        <v>213</v>
      </c>
      <c r="Q22" s="230" t="s">
        <v>259</v>
      </c>
      <c r="R22" s="230"/>
      <c r="S22" s="230" t="s">
        <v>215</v>
      </c>
      <c r="T22" s="230">
        <v>10</v>
      </c>
      <c r="U22" s="234">
        <v>300</v>
      </c>
      <c r="V22" s="234">
        <v>280</v>
      </c>
      <c r="W22" s="234">
        <v>0</v>
      </c>
      <c r="X22" s="234">
        <v>0</v>
      </c>
      <c r="Y22" s="234">
        <v>12</v>
      </c>
      <c r="Z22" s="235">
        <f t="shared" si="5"/>
        <v>300</v>
      </c>
      <c r="AA22" s="235">
        <f t="shared" si="5"/>
        <v>250</v>
      </c>
      <c r="AB22" s="236">
        <f t="shared" si="5"/>
        <v>300</v>
      </c>
      <c r="AC22" s="236">
        <f t="shared" si="5"/>
        <v>300</v>
      </c>
      <c r="AD22" s="234">
        <v>100</v>
      </c>
      <c r="AE22" s="234">
        <v>50</v>
      </c>
      <c r="AF22" s="237">
        <v>100</v>
      </c>
      <c r="AG22" s="237">
        <v>100</v>
      </c>
      <c r="AH22" s="234">
        <v>200</v>
      </c>
      <c r="AI22" s="234">
        <v>200</v>
      </c>
      <c r="AJ22" s="237">
        <v>200</v>
      </c>
      <c r="AK22" s="237">
        <v>200</v>
      </c>
      <c r="AL22" s="234"/>
      <c r="AM22" s="234">
        <v>0</v>
      </c>
      <c r="AN22" s="237">
        <v>0</v>
      </c>
      <c r="AO22" s="237">
        <v>0</v>
      </c>
      <c r="AP22" s="234"/>
      <c r="AQ22" s="234">
        <v>0</v>
      </c>
      <c r="AR22" s="237">
        <v>0</v>
      </c>
      <c r="AS22" s="237">
        <v>0</v>
      </c>
      <c r="AT22" s="230"/>
      <c r="AU22" s="230"/>
      <c r="AV22" s="238">
        <f t="shared" si="6"/>
        <v>10</v>
      </c>
      <c r="AW22" s="238">
        <f t="shared" si="6"/>
        <v>10</v>
      </c>
      <c r="AX22" s="234">
        <v>10</v>
      </c>
      <c r="AY22" s="234">
        <v>10</v>
      </c>
      <c r="AZ22" s="229"/>
      <c r="BA22" s="234">
        <v>0</v>
      </c>
      <c r="BB22" s="229"/>
      <c r="BC22" s="234">
        <v>0</v>
      </c>
      <c r="BD22" s="232">
        <v>45261</v>
      </c>
      <c r="BE22" s="232">
        <v>45069</v>
      </c>
      <c r="BF22" s="239" t="s">
        <v>296</v>
      </c>
      <c r="BG22" s="230" t="s">
        <v>231</v>
      </c>
      <c r="BH22" s="230">
        <v>0</v>
      </c>
      <c r="BI22" s="240"/>
      <c r="BJ22" s="241">
        <v>0</v>
      </c>
      <c r="BK22" s="242" t="s">
        <v>198</v>
      </c>
      <c r="BL22" s="242"/>
      <c r="BM22" s="242" t="s">
        <v>199</v>
      </c>
      <c r="BN22" s="231" t="s">
        <v>200</v>
      </c>
      <c r="BO22" s="231">
        <f t="shared" si="7"/>
        <v>2023</v>
      </c>
      <c r="BP22" s="231">
        <f t="shared" si="8"/>
        <v>4</v>
      </c>
      <c r="BQ22" s="231" t="str">
        <f t="shared" si="9"/>
        <v>MMMM</v>
      </c>
      <c r="BR22" s="231"/>
      <c r="BS22" s="231">
        <f t="shared" si="13"/>
        <v>1</v>
      </c>
      <c r="BT22" s="231"/>
      <c r="BU22" s="231" t="s">
        <v>218</v>
      </c>
      <c r="BV22" s="231"/>
      <c r="BW22" s="231"/>
      <c r="BX22" s="231"/>
      <c r="BY22" s="231"/>
      <c r="BZ22" s="238">
        <f t="shared" si="14"/>
        <v>0</v>
      </c>
      <c r="CA22" s="231"/>
      <c r="CB22" s="231" t="str">
        <f>+IF(BN22="йирик",CONCATENATE(E22," Инвестициялар, саноат ва савдо бош бошқармаси бошлиғи"),IF(BN22="ўрта",CONCATENATE(E22," Инвестициялар, саноат ва савдо бош бошқармаси бошлиғи биринчи ўринбосари"),_xlfn.CONCAT(F22," ҳокими ўринбосари")))</f>
        <v>Боғот тумани ҳокими ўринбосари</v>
      </c>
      <c r="CC22" s="231" t="s">
        <v>297</v>
      </c>
      <c r="CD22" s="231" t="s">
        <v>298</v>
      </c>
      <c r="CE22" s="231" t="s">
        <v>206</v>
      </c>
      <c r="CF22" s="231" t="s">
        <v>205</v>
      </c>
      <c r="CG22" s="231" t="s">
        <v>206</v>
      </c>
      <c r="CH22" s="231"/>
      <c r="CI22" s="231"/>
      <c r="CJ22" s="231"/>
      <c r="CK22" s="243">
        <v>8</v>
      </c>
      <c r="CL22" s="243">
        <v>8</v>
      </c>
      <c r="CM22" s="244">
        <f t="shared" si="10"/>
        <v>0</v>
      </c>
      <c r="CN22" s="243"/>
      <c r="CO22" s="243">
        <f t="shared" si="11"/>
        <v>0</v>
      </c>
      <c r="CP22" s="245">
        <f t="shared" si="12"/>
        <v>-10</v>
      </c>
      <c r="CR22" s="226"/>
    </row>
    <row r="23" spans="1:96" s="246" customFormat="1" ht="42" customHeight="1" x14ac:dyDescent="0.25">
      <c r="A23" s="227">
        <v>11</v>
      </c>
      <c r="B23" s="228">
        <f t="shared" si="3"/>
        <v>14</v>
      </c>
      <c r="C23" s="229">
        <v>36549</v>
      </c>
      <c r="D23" s="228" t="s">
        <v>222</v>
      </c>
      <c r="E23" s="228" t="s">
        <v>2</v>
      </c>
      <c r="F23" s="230" t="s">
        <v>5</v>
      </c>
      <c r="G23" s="231" t="s">
        <v>299</v>
      </c>
      <c r="H23" s="231" t="s">
        <v>300</v>
      </c>
      <c r="I23" s="230" t="s">
        <v>301</v>
      </c>
      <c r="J23" s="232">
        <f t="shared" si="4"/>
        <v>0</v>
      </c>
      <c r="K23" s="232">
        <v>45200</v>
      </c>
      <c r="L23" s="230" t="s">
        <v>189</v>
      </c>
      <c r="M23" s="242">
        <v>309427853</v>
      </c>
      <c r="N23" s="230" t="s">
        <v>302</v>
      </c>
      <c r="O23" s="230" t="s">
        <v>192</v>
      </c>
      <c r="P23" s="230" t="s">
        <v>213</v>
      </c>
      <c r="Q23" s="230" t="s">
        <v>303</v>
      </c>
      <c r="R23" s="230">
        <v>0</v>
      </c>
      <c r="S23" s="230">
        <v>0</v>
      </c>
      <c r="T23" s="230">
        <v>0</v>
      </c>
      <c r="U23" s="230">
        <v>0</v>
      </c>
      <c r="V23" s="230">
        <v>0</v>
      </c>
      <c r="W23" s="230">
        <v>0</v>
      </c>
      <c r="X23" s="230">
        <v>0</v>
      </c>
      <c r="Y23" s="234">
        <v>6</v>
      </c>
      <c r="Z23" s="235">
        <f t="shared" si="5"/>
        <v>400</v>
      </c>
      <c r="AA23" s="235">
        <f t="shared" si="5"/>
        <v>300</v>
      </c>
      <c r="AB23" s="236">
        <f t="shared" si="5"/>
        <v>400</v>
      </c>
      <c r="AC23" s="236">
        <f t="shared" si="5"/>
        <v>400</v>
      </c>
      <c r="AD23" s="234">
        <v>200</v>
      </c>
      <c r="AE23" s="234">
        <v>100</v>
      </c>
      <c r="AF23" s="236">
        <v>300</v>
      </c>
      <c r="AG23" s="236">
        <v>300</v>
      </c>
      <c r="AH23" s="234">
        <v>200</v>
      </c>
      <c r="AI23" s="234">
        <v>200</v>
      </c>
      <c r="AJ23" s="237">
        <v>100</v>
      </c>
      <c r="AK23" s="237">
        <v>100</v>
      </c>
      <c r="AL23" s="234"/>
      <c r="AM23" s="234">
        <v>0</v>
      </c>
      <c r="AN23" s="237">
        <v>0</v>
      </c>
      <c r="AO23" s="237">
        <v>0</v>
      </c>
      <c r="AP23" s="234"/>
      <c r="AQ23" s="234">
        <v>0</v>
      </c>
      <c r="AR23" s="236">
        <v>0</v>
      </c>
      <c r="AS23" s="236">
        <v>0</v>
      </c>
      <c r="AT23" s="230"/>
      <c r="AU23" s="230"/>
      <c r="AV23" s="238">
        <f t="shared" si="6"/>
        <v>7</v>
      </c>
      <c r="AW23" s="238">
        <f t="shared" si="6"/>
        <v>7</v>
      </c>
      <c r="AX23" s="234">
        <v>7</v>
      </c>
      <c r="AY23" s="234">
        <v>7</v>
      </c>
      <c r="AZ23" s="229"/>
      <c r="BA23" s="234">
        <v>0</v>
      </c>
      <c r="BB23" s="229"/>
      <c r="BC23" s="234">
        <v>0</v>
      </c>
      <c r="BD23" s="232">
        <v>45200</v>
      </c>
      <c r="BE23" s="232">
        <v>45107</v>
      </c>
      <c r="BF23" s="239" t="s">
        <v>0</v>
      </c>
      <c r="BG23" s="230" t="s">
        <v>197</v>
      </c>
      <c r="BH23" s="230"/>
      <c r="BI23" s="240"/>
      <c r="BJ23" s="241"/>
      <c r="BK23" s="242" t="s">
        <v>198</v>
      </c>
      <c r="BL23" s="242"/>
      <c r="BM23" s="242" t="s">
        <v>199</v>
      </c>
      <c r="BN23" s="231" t="s">
        <v>200</v>
      </c>
      <c r="BO23" s="231">
        <f t="shared" si="7"/>
        <v>2023</v>
      </c>
      <c r="BP23" s="231">
        <f t="shared" si="8"/>
        <v>4</v>
      </c>
      <c r="BQ23" s="231" t="str">
        <f t="shared" si="9"/>
        <v>MMMM</v>
      </c>
      <c r="BR23" s="231"/>
      <c r="BS23" s="231">
        <f t="shared" si="13"/>
        <v>1</v>
      </c>
      <c r="BT23" s="231"/>
      <c r="BU23" s="231" t="s">
        <v>241</v>
      </c>
      <c r="BV23" s="231"/>
      <c r="BW23" s="231"/>
      <c r="BX23" s="231"/>
      <c r="BY23" s="231"/>
      <c r="BZ23" s="238">
        <f t="shared" si="14"/>
        <v>0</v>
      </c>
      <c r="CA23" s="231"/>
      <c r="CB23" s="231"/>
      <c r="CC23" s="231" t="s">
        <v>304</v>
      </c>
      <c r="CD23" s="231" t="s">
        <v>305</v>
      </c>
      <c r="CE23" s="231" t="s">
        <v>206</v>
      </c>
      <c r="CF23" s="231" t="s">
        <v>235</v>
      </c>
      <c r="CG23" s="231" t="s">
        <v>204</v>
      </c>
      <c r="CH23" s="231"/>
      <c r="CI23" s="231"/>
      <c r="CJ23" s="231"/>
      <c r="CK23" s="243">
        <v>0</v>
      </c>
      <c r="CL23" s="243">
        <v>0</v>
      </c>
      <c r="CM23" s="244">
        <f t="shared" si="10"/>
        <v>0</v>
      </c>
      <c r="CN23" s="243"/>
      <c r="CO23" s="243">
        <f t="shared" si="11"/>
        <v>0</v>
      </c>
      <c r="CP23" s="245">
        <f t="shared" si="12"/>
        <v>-7</v>
      </c>
      <c r="CR23" s="226"/>
    </row>
    <row r="24" spans="1:96" s="246" customFormat="1" ht="42" customHeight="1" x14ac:dyDescent="0.25">
      <c r="A24" s="227">
        <v>11</v>
      </c>
      <c r="B24" s="228">
        <f t="shared" si="3"/>
        <v>15</v>
      </c>
      <c r="C24" s="229">
        <v>36578</v>
      </c>
      <c r="D24" s="228" t="s">
        <v>222</v>
      </c>
      <c r="E24" s="228" t="s">
        <v>2</v>
      </c>
      <c r="F24" s="230" t="s">
        <v>5</v>
      </c>
      <c r="G24" s="231" t="s">
        <v>306</v>
      </c>
      <c r="H24" s="231" t="s">
        <v>307</v>
      </c>
      <c r="I24" s="230" t="s">
        <v>308</v>
      </c>
      <c r="J24" s="232">
        <f t="shared" si="4"/>
        <v>0</v>
      </c>
      <c r="K24" s="232">
        <v>45078</v>
      </c>
      <c r="L24" s="230" t="s">
        <v>189</v>
      </c>
      <c r="M24" s="242">
        <v>309343358</v>
      </c>
      <c r="N24" s="230" t="s">
        <v>309</v>
      </c>
      <c r="O24" s="230" t="s">
        <v>277</v>
      </c>
      <c r="P24" s="230" t="s">
        <v>193</v>
      </c>
      <c r="Q24" s="230" t="s">
        <v>227</v>
      </c>
      <c r="R24" s="230" t="s">
        <v>310</v>
      </c>
      <c r="S24" s="230" t="s">
        <v>229</v>
      </c>
      <c r="T24" s="230">
        <v>50</v>
      </c>
      <c r="U24" s="230">
        <v>50</v>
      </c>
      <c r="V24" s="230">
        <v>25</v>
      </c>
      <c r="W24" s="230">
        <v>0</v>
      </c>
      <c r="X24" s="230">
        <v>0</v>
      </c>
      <c r="Y24" s="234">
        <v>2</v>
      </c>
      <c r="Z24" s="235">
        <f t="shared" si="5"/>
        <v>700</v>
      </c>
      <c r="AA24" s="235">
        <f t="shared" si="5"/>
        <v>300</v>
      </c>
      <c r="AB24" s="236">
        <f t="shared" si="5"/>
        <v>700</v>
      </c>
      <c r="AC24" s="236">
        <f t="shared" si="5"/>
        <v>700</v>
      </c>
      <c r="AD24" s="234">
        <v>700</v>
      </c>
      <c r="AE24" s="234">
        <v>300</v>
      </c>
      <c r="AF24" s="236">
        <v>700</v>
      </c>
      <c r="AG24" s="236">
        <v>700</v>
      </c>
      <c r="AH24" s="234"/>
      <c r="AI24" s="234">
        <v>0</v>
      </c>
      <c r="AJ24" s="237">
        <v>0</v>
      </c>
      <c r="AK24" s="237">
        <v>0</v>
      </c>
      <c r="AL24" s="234"/>
      <c r="AM24" s="234">
        <v>0</v>
      </c>
      <c r="AN24" s="237">
        <v>0</v>
      </c>
      <c r="AO24" s="237">
        <v>0</v>
      </c>
      <c r="AP24" s="234"/>
      <c r="AQ24" s="234">
        <v>0</v>
      </c>
      <c r="AR24" s="236">
        <v>0</v>
      </c>
      <c r="AS24" s="236">
        <v>0</v>
      </c>
      <c r="AT24" s="230"/>
      <c r="AU24" s="230"/>
      <c r="AV24" s="238">
        <f t="shared" si="6"/>
        <v>5</v>
      </c>
      <c r="AW24" s="238">
        <f t="shared" si="6"/>
        <v>5</v>
      </c>
      <c r="AX24" s="234">
        <v>5</v>
      </c>
      <c r="AY24" s="234">
        <v>5</v>
      </c>
      <c r="AZ24" s="229"/>
      <c r="BA24" s="234">
        <v>0</v>
      </c>
      <c r="BB24" s="229"/>
      <c r="BC24" s="234">
        <v>0</v>
      </c>
      <c r="BD24" s="232">
        <v>45078</v>
      </c>
      <c r="BE24" s="232">
        <v>45069</v>
      </c>
      <c r="BF24" s="239" t="s">
        <v>311</v>
      </c>
      <c r="BG24" s="230" t="s">
        <v>254</v>
      </c>
      <c r="BH24" s="230"/>
      <c r="BI24" s="240"/>
      <c r="BJ24" s="241"/>
      <c r="BK24" s="242" t="s">
        <v>198</v>
      </c>
      <c r="BL24" s="242"/>
      <c r="BM24" s="242" t="s">
        <v>199</v>
      </c>
      <c r="BN24" s="231" t="s">
        <v>200</v>
      </c>
      <c r="BO24" s="231">
        <f t="shared" si="7"/>
        <v>2023</v>
      </c>
      <c r="BP24" s="231">
        <f t="shared" si="8"/>
        <v>2</v>
      </c>
      <c r="BQ24" s="231" t="str">
        <f t="shared" si="9"/>
        <v>MMMM</v>
      </c>
      <c r="BR24" s="231"/>
      <c r="BS24" s="231">
        <f t="shared" si="13"/>
        <v>1</v>
      </c>
      <c r="BT24" s="231"/>
      <c r="BU24" s="231" t="s">
        <v>218</v>
      </c>
      <c r="BV24" s="231"/>
      <c r="BW24" s="231"/>
      <c r="BX24" s="231"/>
      <c r="BY24" s="231"/>
      <c r="BZ24" s="238">
        <f t="shared" si="14"/>
        <v>0</v>
      </c>
      <c r="CA24" s="231"/>
      <c r="CB24" s="231"/>
      <c r="CC24" s="231" t="s">
        <v>233</v>
      </c>
      <c r="CD24" s="231" t="s">
        <v>234</v>
      </c>
      <c r="CE24" s="231" t="s">
        <v>206</v>
      </c>
      <c r="CF24" s="231" t="s">
        <v>235</v>
      </c>
      <c r="CG24" s="231" t="s">
        <v>204</v>
      </c>
      <c r="CH24" s="231"/>
      <c r="CI24" s="231"/>
      <c r="CJ24" s="231"/>
      <c r="CK24" s="243">
        <v>1</v>
      </c>
      <c r="CL24" s="243"/>
      <c r="CM24" s="244">
        <f t="shared" si="10"/>
        <v>-1</v>
      </c>
      <c r="CN24" s="243"/>
      <c r="CO24" s="243">
        <f t="shared" si="11"/>
        <v>-1</v>
      </c>
      <c r="CP24" s="245">
        <f t="shared" si="12"/>
        <v>-6</v>
      </c>
      <c r="CR24" s="226"/>
    </row>
    <row r="25" spans="1:96" s="246" customFormat="1" ht="42" customHeight="1" x14ac:dyDescent="0.25">
      <c r="A25" s="227">
        <v>11</v>
      </c>
      <c r="B25" s="228">
        <f t="shared" si="3"/>
        <v>16</v>
      </c>
      <c r="C25" s="229">
        <v>18795</v>
      </c>
      <c r="D25" s="228" t="s">
        <v>185</v>
      </c>
      <c r="E25" s="228" t="s">
        <v>2</v>
      </c>
      <c r="F25" s="230" t="s">
        <v>5</v>
      </c>
      <c r="G25" s="231" t="s">
        <v>312</v>
      </c>
      <c r="H25" s="231" t="s">
        <v>313</v>
      </c>
      <c r="I25" s="230" t="s">
        <v>314</v>
      </c>
      <c r="J25" s="232">
        <f t="shared" si="4"/>
        <v>0</v>
      </c>
      <c r="K25" s="232">
        <v>45261</v>
      </c>
      <c r="L25" s="230" t="s">
        <v>189</v>
      </c>
      <c r="M25" s="233">
        <v>309062122</v>
      </c>
      <c r="N25" s="228" t="s">
        <v>315</v>
      </c>
      <c r="O25" s="228" t="s">
        <v>192</v>
      </c>
      <c r="P25" s="230" t="s">
        <v>193</v>
      </c>
      <c r="Q25" s="230" t="s">
        <v>316</v>
      </c>
      <c r="R25" s="230" t="s">
        <v>317</v>
      </c>
      <c r="S25" s="230" t="s">
        <v>318</v>
      </c>
      <c r="T25" s="230">
        <v>10</v>
      </c>
      <c r="U25" s="234">
        <v>70</v>
      </c>
      <c r="V25" s="234"/>
      <c r="W25" s="234">
        <v>0</v>
      </c>
      <c r="X25" s="234">
        <v>0</v>
      </c>
      <c r="Y25" s="234">
        <v>2.8</v>
      </c>
      <c r="Z25" s="235">
        <f t="shared" si="5"/>
        <v>700</v>
      </c>
      <c r="AA25" s="235">
        <f t="shared" si="5"/>
        <v>0</v>
      </c>
      <c r="AB25" s="236">
        <f t="shared" si="5"/>
        <v>700</v>
      </c>
      <c r="AC25" s="236">
        <f t="shared" si="5"/>
        <v>700</v>
      </c>
      <c r="AD25" s="234">
        <v>200</v>
      </c>
      <c r="AE25" s="234">
        <v>0</v>
      </c>
      <c r="AF25" s="237">
        <v>200</v>
      </c>
      <c r="AG25" s="237">
        <v>200</v>
      </c>
      <c r="AH25" s="234">
        <v>500</v>
      </c>
      <c r="AI25" s="234">
        <v>0</v>
      </c>
      <c r="AJ25" s="237">
        <v>500</v>
      </c>
      <c r="AK25" s="237">
        <v>500</v>
      </c>
      <c r="AL25" s="234"/>
      <c r="AM25" s="234">
        <v>0</v>
      </c>
      <c r="AN25" s="237">
        <v>0</v>
      </c>
      <c r="AO25" s="237">
        <v>0</v>
      </c>
      <c r="AP25" s="234"/>
      <c r="AQ25" s="234">
        <v>0</v>
      </c>
      <c r="AR25" s="237">
        <v>0</v>
      </c>
      <c r="AS25" s="237">
        <v>0</v>
      </c>
      <c r="AT25" s="230"/>
      <c r="AU25" s="230"/>
      <c r="AV25" s="238">
        <f t="shared" si="6"/>
        <v>4</v>
      </c>
      <c r="AW25" s="238">
        <f t="shared" si="6"/>
        <v>5</v>
      </c>
      <c r="AX25" s="234">
        <v>4</v>
      </c>
      <c r="AY25" s="234">
        <v>4</v>
      </c>
      <c r="AZ25" s="229"/>
      <c r="BA25" s="229">
        <v>1</v>
      </c>
      <c r="BB25" s="229"/>
      <c r="BC25" s="229">
        <v>0</v>
      </c>
      <c r="BD25" s="232">
        <v>45261</v>
      </c>
      <c r="BE25" s="232">
        <v>44965</v>
      </c>
      <c r="BF25" s="239" t="s">
        <v>319</v>
      </c>
      <c r="BG25" s="230" t="s">
        <v>217</v>
      </c>
      <c r="BH25" s="230">
        <v>0</v>
      </c>
      <c r="BI25" s="240"/>
      <c r="BJ25" s="241">
        <v>0</v>
      </c>
      <c r="BK25" s="242" t="s">
        <v>198</v>
      </c>
      <c r="BL25" s="242"/>
      <c r="BM25" s="242" t="s">
        <v>199</v>
      </c>
      <c r="BN25" s="231" t="s">
        <v>200</v>
      </c>
      <c r="BO25" s="231">
        <f t="shared" si="7"/>
        <v>2023</v>
      </c>
      <c r="BP25" s="231">
        <f t="shared" si="8"/>
        <v>4</v>
      </c>
      <c r="BQ25" s="231" t="str">
        <f t="shared" si="9"/>
        <v>MMMM</v>
      </c>
      <c r="BR25" s="231"/>
      <c r="BS25" s="231">
        <f t="shared" si="13"/>
        <v>1</v>
      </c>
      <c r="BT25" s="231">
        <v>10</v>
      </c>
      <c r="BU25" s="231" t="s">
        <v>201</v>
      </c>
      <c r="BV25" s="231">
        <v>1</v>
      </c>
      <c r="BW25" s="231"/>
      <c r="BX25" s="231"/>
      <c r="BY25" s="231"/>
      <c r="BZ25" s="238">
        <f t="shared" si="14"/>
        <v>1</v>
      </c>
      <c r="CA25" s="231"/>
      <c r="CB25" s="231" t="str">
        <f>+IF(BN25="йирик",CONCATENATE(E25," Инвестициялар, саноат ва савдо бош бошқармаси бошлиғи"),IF(BN25="ўрта",CONCATENATE(E25," Инвестициялар, саноат ва савдо бош бошқармаси бошлиғи биринчи ўринбосари"),_xlfn.CONCAT(F25," ҳокими ўринбосари")))</f>
        <v>Боғот тумани ҳокими ўринбосари</v>
      </c>
      <c r="CC25" s="231" t="s">
        <v>233</v>
      </c>
      <c r="CD25" s="231" t="s">
        <v>320</v>
      </c>
      <c r="CE25" s="231" t="s">
        <v>206</v>
      </c>
      <c r="CF25" s="231" t="s">
        <v>205</v>
      </c>
      <c r="CG25" s="231" t="s">
        <v>206</v>
      </c>
      <c r="CH25" s="231"/>
      <c r="CI25" s="231"/>
      <c r="CJ25" s="231"/>
      <c r="CK25" s="243">
        <v>0</v>
      </c>
      <c r="CL25" s="243">
        <v>1</v>
      </c>
      <c r="CM25" s="244">
        <f t="shared" si="10"/>
        <v>1</v>
      </c>
      <c r="CN25" s="243">
        <v>5</v>
      </c>
      <c r="CO25" s="243">
        <f t="shared" si="11"/>
        <v>6</v>
      </c>
      <c r="CP25" s="245">
        <f t="shared" si="12"/>
        <v>2</v>
      </c>
      <c r="CR25" s="226"/>
    </row>
    <row r="26" spans="1:96" s="246" customFormat="1" ht="42" customHeight="1" x14ac:dyDescent="0.25">
      <c r="A26" s="227">
        <v>11</v>
      </c>
      <c r="B26" s="228">
        <f t="shared" si="3"/>
        <v>17</v>
      </c>
      <c r="C26" s="229">
        <v>36546</v>
      </c>
      <c r="D26" s="228" t="s">
        <v>222</v>
      </c>
      <c r="E26" s="228" t="s">
        <v>2</v>
      </c>
      <c r="F26" s="230" t="s">
        <v>5</v>
      </c>
      <c r="G26" s="231" t="s">
        <v>321</v>
      </c>
      <c r="H26" s="231" t="s">
        <v>322</v>
      </c>
      <c r="I26" s="230" t="s">
        <v>323</v>
      </c>
      <c r="J26" s="232">
        <f t="shared" si="4"/>
        <v>0</v>
      </c>
      <c r="K26" s="232">
        <v>45231</v>
      </c>
      <c r="L26" s="230" t="s">
        <v>189</v>
      </c>
      <c r="M26" s="242">
        <v>307957630</v>
      </c>
      <c r="N26" s="230" t="s">
        <v>324</v>
      </c>
      <c r="O26" s="230" t="s">
        <v>277</v>
      </c>
      <c r="P26" s="230" t="s">
        <v>193</v>
      </c>
      <c r="Q26" s="230" t="s">
        <v>325</v>
      </c>
      <c r="R26" s="230">
        <v>0</v>
      </c>
      <c r="S26" s="230">
        <v>0</v>
      </c>
      <c r="T26" s="230">
        <v>0</v>
      </c>
      <c r="U26" s="230">
        <v>0</v>
      </c>
      <c r="V26" s="230">
        <v>0</v>
      </c>
      <c r="W26" s="230">
        <v>0</v>
      </c>
      <c r="X26" s="230">
        <v>0</v>
      </c>
      <c r="Y26" s="234">
        <v>1.2</v>
      </c>
      <c r="Z26" s="235">
        <f t="shared" si="5"/>
        <v>300</v>
      </c>
      <c r="AA26" s="235">
        <f t="shared" si="5"/>
        <v>280</v>
      </c>
      <c r="AB26" s="236">
        <f t="shared" si="5"/>
        <v>300</v>
      </c>
      <c r="AC26" s="236">
        <f t="shared" si="5"/>
        <v>300</v>
      </c>
      <c r="AD26" s="234">
        <v>100</v>
      </c>
      <c r="AE26" s="234">
        <v>80</v>
      </c>
      <c r="AF26" s="236">
        <v>120</v>
      </c>
      <c r="AG26" s="236">
        <v>120</v>
      </c>
      <c r="AH26" s="234">
        <v>200</v>
      </c>
      <c r="AI26" s="234">
        <v>200</v>
      </c>
      <c r="AJ26" s="237">
        <v>180</v>
      </c>
      <c r="AK26" s="237">
        <v>180</v>
      </c>
      <c r="AL26" s="234"/>
      <c r="AM26" s="234">
        <v>0</v>
      </c>
      <c r="AN26" s="237">
        <v>0</v>
      </c>
      <c r="AO26" s="237">
        <v>0</v>
      </c>
      <c r="AP26" s="234"/>
      <c r="AQ26" s="234">
        <v>0</v>
      </c>
      <c r="AR26" s="236">
        <v>0</v>
      </c>
      <c r="AS26" s="236">
        <v>0</v>
      </c>
      <c r="AT26" s="230"/>
      <c r="AU26" s="230"/>
      <c r="AV26" s="238">
        <f t="shared" si="6"/>
        <v>5</v>
      </c>
      <c r="AW26" s="238">
        <f t="shared" si="6"/>
        <v>5</v>
      </c>
      <c r="AX26" s="234">
        <v>5</v>
      </c>
      <c r="AY26" s="234">
        <v>5</v>
      </c>
      <c r="AZ26" s="229"/>
      <c r="BA26" s="234">
        <v>0</v>
      </c>
      <c r="BB26" s="229"/>
      <c r="BC26" s="234">
        <v>0</v>
      </c>
      <c r="BD26" s="232">
        <v>45231</v>
      </c>
      <c r="BE26" s="232">
        <v>45070</v>
      </c>
      <c r="BF26" s="239" t="s">
        <v>326</v>
      </c>
      <c r="BG26" s="230" t="s">
        <v>217</v>
      </c>
      <c r="BH26" s="230"/>
      <c r="BI26" s="240"/>
      <c r="BJ26" s="241"/>
      <c r="BK26" s="242" t="s">
        <v>198</v>
      </c>
      <c r="BL26" s="242"/>
      <c r="BM26" s="242" t="s">
        <v>199</v>
      </c>
      <c r="BN26" s="231" t="s">
        <v>200</v>
      </c>
      <c r="BO26" s="231">
        <f t="shared" si="7"/>
        <v>2023</v>
      </c>
      <c r="BP26" s="231">
        <f t="shared" si="8"/>
        <v>4</v>
      </c>
      <c r="BQ26" s="231" t="str">
        <f t="shared" si="9"/>
        <v>MMMM</v>
      </c>
      <c r="BR26" s="231"/>
      <c r="BS26" s="231">
        <f t="shared" si="13"/>
        <v>1</v>
      </c>
      <c r="BT26" s="231"/>
      <c r="BU26" s="231" t="s">
        <v>218</v>
      </c>
      <c r="BV26" s="231"/>
      <c r="BW26" s="231"/>
      <c r="BX26" s="231"/>
      <c r="BY26" s="231"/>
      <c r="BZ26" s="238">
        <f t="shared" si="14"/>
        <v>0</v>
      </c>
      <c r="CA26" s="231"/>
      <c r="CB26" s="231"/>
      <c r="CC26" s="231" t="s">
        <v>202</v>
      </c>
      <c r="CD26" s="231" t="s">
        <v>203</v>
      </c>
      <c r="CE26" s="231" t="s">
        <v>204</v>
      </c>
      <c r="CF26" s="231" t="s">
        <v>205</v>
      </c>
      <c r="CG26" s="231" t="s">
        <v>206</v>
      </c>
      <c r="CH26" s="231"/>
      <c r="CI26" s="231"/>
      <c r="CJ26" s="231"/>
      <c r="CK26" s="243">
        <v>2</v>
      </c>
      <c r="CL26" s="243">
        <v>4</v>
      </c>
      <c r="CM26" s="244">
        <f t="shared" si="10"/>
        <v>2</v>
      </c>
      <c r="CN26" s="243"/>
      <c r="CO26" s="243">
        <f t="shared" si="11"/>
        <v>2</v>
      </c>
      <c r="CP26" s="245">
        <f t="shared" si="12"/>
        <v>-3</v>
      </c>
      <c r="CR26" s="226"/>
    </row>
    <row r="27" spans="1:96" s="246" customFormat="1" ht="42" customHeight="1" x14ac:dyDescent="0.25">
      <c r="A27" s="227">
        <v>11</v>
      </c>
      <c r="B27" s="228">
        <f t="shared" si="3"/>
        <v>18</v>
      </c>
      <c r="C27" s="229">
        <v>18827</v>
      </c>
      <c r="D27" s="228" t="s">
        <v>185</v>
      </c>
      <c r="E27" s="228" t="s">
        <v>2</v>
      </c>
      <c r="F27" s="230" t="s">
        <v>5</v>
      </c>
      <c r="G27" s="257" t="s">
        <v>327</v>
      </c>
      <c r="H27" s="231" t="s">
        <v>328</v>
      </c>
      <c r="I27" s="230" t="s">
        <v>329</v>
      </c>
      <c r="J27" s="232">
        <f t="shared" si="4"/>
        <v>0</v>
      </c>
      <c r="K27" s="232">
        <v>45107</v>
      </c>
      <c r="L27" s="230" t="s">
        <v>330</v>
      </c>
      <c r="M27" s="233">
        <v>307532574</v>
      </c>
      <c r="N27" s="228" t="s">
        <v>331</v>
      </c>
      <c r="O27" s="228" t="s">
        <v>252</v>
      </c>
      <c r="P27" s="230" t="s">
        <v>193</v>
      </c>
      <c r="Q27" s="230" t="s">
        <v>194</v>
      </c>
      <c r="R27" s="230"/>
      <c r="S27" s="230" t="s">
        <v>195</v>
      </c>
      <c r="T27" s="230" t="s">
        <v>184</v>
      </c>
      <c r="U27" s="234">
        <v>80</v>
      </c>
      <c r="V27" s="234"/>
      <c r="W27" s="234">
        <v>0</v>
      </c>
      <c r="X27" s="234">
        <v>0</v>
      </c>
      <c r="Y27" s="234">
        <v>3.2</v>
      </c>
      <c r="Z27" s="235">
        <f t="shared" si="5"/>
        <v>310</v>
      </c>
      <c r="AA27" s="235">
        <f t="shared" si="5"/>
        <v>40</v>
      </c>
      <c r="AB27" s="236">
        <f t="shared" si="5"/>
        <v>310</v>
      </c>
      <c r="AC27" s="236">
        <f t="shared" si="5"/>
        <v>310</v>
      </c>
      <c r="AD27" s="234">
        <v>240</v>
      </c>
      <c r="AE27" s="234">
        <v>40</v>
      </c>
      <c r="AF27" s="237">
        <v>240</v>
      </c>
      <c r="AG27" s="237">
        <v>240</v>
      </c>
      <c r="AH27" s="234">
        <v>70</v>
      </c>
      <c r="AI27" s="234">
        <v>0</v>
      </c>
      <c r="AJ27" s="237">
        <v>70</v>
      </c>
      <c r="AK27" s="237">
        <v>70</v>
      </c>
      <c r="AL27" s="234"/>
      <c r="AM27" s="234">
        <v>0</v>
      </c>
      <c r="AN27" s="237">
        <v>0</v>
      </c>
      <c r="AO27" s="237">
        <v>0</v>
      </c>
      <c r="AP27" s="234"/>
      <c r="AQ27" s="234">
        <v>0</v>
      </c>
      <c r="AR27" s="237">
        <v>0</v>
      </c>
      <c r="AS27" s="237">
        <v>0</v>
      </c>
      <c r="AT27" s="230"/>
      <c r="AU27" s="230"/>
      <c r="AV27" s="238">
        <f t="shared" si="6"/>
        <v>4</v>
      </c>
      <c r="AW27" s="238">
        <f t="shared" si="6"/>
        <v>5</v>
      </c>
      <c r="AX27" s="234">
        <v>4</v>
      </c>
      <c r="AY27" s="234">
        <v>5</v>
      </c>
      <c r="AZ27" s="229"/>
      <c r="BA27" s="234">
        <v>0</v>
      </c>
      <c r="BB27" s="229"/>
      <c r="BC27" s="234">
        <v>0</v>
      </c>
      <c r="BD27" s="232">
        <v>45107</v>
      </c>
      <c r="BE27" s="232">
        <v>45107</v>
      </c>
      <c r="BF27" s="239" t="s">
        <v>0</v>
      </c>
      <c r="BG27" s="230" t="s">
        <v>332</v>
      </c>
      <c r="BH27" s="230">
        <v>0</v>
      </c>
      <c r="BI27" s="240"/>
      <c r="BJ27" s="241">
        <v>0</v>
      </c>
      <c r="BK27" s="242" t="s">
        <v>198</v>
      </c>
      <c r="BL27" s="242"/>
      <c r="BM27" s="242" t="s">
        <v>199</v>
      </c>
      <c r="BN27" s="231" t="s">
        <v>200</v>
      </c>
      <c r="BO27" s="231">
        <f t="shared" si="7"/>
        <v>2023</v>
      </c>
      <c r="BP27" s="231">
        <f t="shared" si="8"/>
        <v>2</v>
      </c>
      <c r="BQ27" s="231" t="str">
        <f t="shared" si="9"/>
        <v>MMMM</v>
      </c>
      <c r="BR27" s="231"/>
      <c r="BS27" s="231">
        <f t="shared" si="13"/>
        <v>30</v>
      </c>
      <c r="BT27" s="231"/>
      <c r="BU27" s="231" t="s">
        <v>241</v>
      </c>
      <c r="BV27" s="231"/>
      <c r="BW27" s="231"/>
      <c r="BX27" s="231"/>
      <c r="BY27" s="231"/>
      <c r="BZ27" s="238">
        <f t="shared" si="14"/>
        <v>1</v>
      </c>
      <c r="CA27" s="231"/>
      <c r="CB27" s="231" t="str">
        <f>+IF(BN27="йирик",CONCATENATE(E27," Инвестициялар, саноат ва савдо бош бошқармаси бошлиғи"),IF(BN27="ўрта",CONCATENATE(E27," Инвестициялар, саноат ва савдо бош бошқармаси бошлиғи биринчи ўринбосари"),_xlfn.CONCAT(F27," ҳокими ўринбосари")))</f>
        <v>Боғот тумани ҳокими ўринбосари</v>
      </c>
      <c r="CC27" s="231" t="s">
        <v>202</v>
      </c>
      <c r="CD27" s="231" t="s">
        <v>203</v>
      </c>
      <c r="CE27" s="231" t="s">
        <v>204</v>
      </c>
      <c r="CF27" s="231" t="s">
        <v>205</v>
      </c>
      <c r="CG27" s="231" t="s">
        <v>206</v>
      </c>
      <c r="CH27" s="231"/>
      <c r="CI27" s="231"/>
      <c r="CJ27" s="231"/>
      <c r="CK27" s="243">
        <v>3</v>
      </c>
      <c r="CL27" s="243">
        <v>3</v>
      </c>
      <c r="CM27" s="244">
        <f t="shared" si="10"/>
        <v>0</v>
      </c>
      <c r="CN27" s="243"/>
      <c r="CO27" s="243">
        <f t="shared" si="11"/>
        <v>0</v>
      </c>
      <c r="CP27" s="245">
        <f t="shared" si="12"/>
        <v>-4</v>
      </c>
      <c r="CR27" s="226"/>
    </row>
    <row r="28" spans="1:96" s="246" customFormat="1" ht="42" customHeight="1" x14ac:dyDescent="0.25">
      <c r="A28" s="227">
        <v>11</v>
      </c>
      <c r="B28" s="228">
        <f t="shared" si="3"/>
        <v>19</v>
      </c>
      <c r="C28" s="229">
        <v>20605</v>
      </c>
      <c r="D28" s="228" t="s">
        <v>333</v>
      </c>
      <c r="E28" s="228" t="s">
        <v>2</v>
      </c>
      <c r="F28" s="230" t="s">
        <v>5</v>
      </c>
      <c r="G28" s="231" t="s">
        <v>334</v>
      </c>
      <c r="H28" s="231" t="s">
        <v>335</v>
      </c>
      <c r="I28" s="230" t="s">
        <v>336</v>
      </c>
      <c r="J28" s="232">
        <f t="shared" si="4"/>
        <v>0</v>
      </c>
      <c r="K28" s="232">
        <v>45261</v>
      </c>
      <c r="L28" s="230" t="s">
        <v>189</v>
      </c>
      <c r="M28" s="233">
        <v>307045509</v>
      </c>
      <c r="N28" s="228" t="s">
        <v>191</v>
      </c>
      <c r="O28" s="228" t="s">
        <v>192</v>
      </c>
      <c r="P28" s="230" t="s">
        <v>213</v>
      </c>
      <c r="Q28" s="230" t="s">
        <v>214</v>
      </c>
      <c r="R28" s="230"/>
      <c r="S28" s="230" t="s">
        <v>337</v>
      </c>
      <c r="T28" s="230">
        <v>40000</v>
      </c>
      <c r="U28" s="234">
        <v>100</v>
      </c>
      <c r="V28" s="234">
        <v>5.833333333333333</v>
      </c>
      <c r="W28" s="234">
        <v>0</v>
      </c>
      <c r="X28" s="234">
        <v>0</v>
      </c>
      <c r="Y28" s="234">
        <v>4</v>
      </c>
      <c r="Z28" s="235">
        <f t="shared" si="5"/>
        <v>300</v>
      </c>
      <c r="AA28" s="235">
        <f t="shared" si="5"/>
        <v>300</v>
      </c>
      <c r="AB28" s="236">
        <f t="shared" si="5"/>
        <v>300</v>
      </c>
      <c r="AC28" s="236">
        <f t="shared" si="5"/>
        <v>300</v>
      </c>
      <c r="AD28" s="234">
        <v>100</v>
      </c>
      <c r="AE28" s="234">
        <v>100</v>
      </c>
      <c r="AF28" s="237">
        <v>300</v>
      </c>
      <c r="AG28" s="237">
        <v>300</v>
      </c>
      <c r="AH28" s="234">
        <v>200</v>
      </c>
      <c r="AI28" s="234">
        <v>200</v>
      </c>
      <c r="AJ28" s="237">
        <v>0</v>
      </c>
      <c r="AK28" s="237">
        <v>0</v>
      </c>
      <c r="AL28" s="234"/>
      <c r="AM28" s="234">
        <v>0</v>
      </c>
      <c r="AN28" s="237">
        <v>0</v>
      </c>
      <c r="AO28" s="237">
        <v>0</v>
      </c>
      <c r="AP28" s="234"/>
      <c r="AQ28" s="234">
        <v>0</v>
      </c>
      <c r="AR28" s="237">
        <v>0</v>
      </c>
      <c r="AS28" s="237">
        <v>0</v>
      </c>
      <c r="AT28" s="230"/>
      <c r="AU28" s="230"/>
      <c r="AV28" s="238">
        <f t="shared" si="6"/>
        <v>5</v>
      </c>
      <c r="AW28" s="238">
        <f t="shared" si="6"/>
        <v>5</v>
      </c>
      <c r="AX28" s="234">
        <v>5</v>
      </c>
      <c r="AY28" s="234">
        <v>5</v>
      </c>
      <c r="AZ28" s="229"/>
      <c r="BA28" s="234">
        <v>0</v>
      </c>
      <c r="BB28" s="229"/>
      <c r="BC28" s="234">
        <v>0</v>
      </c>
      <c r="BD28" s="232">
        <v>45261</v>
      </c>
      <c r="BE28" s="232">
        <v>45069</v>
      </c>
      <c r="BF28" s="239" t="s">
        <v>338</v>
      </c>
      <c r="BG28" s="230" t="s">
        <v>217</v>
      </c>
      <c r="BH28" s="230">
        <v>0</v>
      </c>
      <c r="BI28" s="240"/>
      <c r="BJ28" s="241">
        <v>0</v>
      </c>
      <c r="BK28" s="242" t="s">
        <v>198</v>
      </c>
      <c r="BL28" s="242"/>
      <c r="BM28" s="242" t="s">
        <v>199</v>
      </c>
      <c r="BN28" s="231" t="s">
        <v>200</v>
      </c>
      <c r="BO28" s="231">
        <f t="shared" si="7"/>
        <v>2023</v>
      </c>
      <c r="BP28" s="231">
        <f t="shared" si="8"/>
        <v>4</v>
      </c>
      <c r="BQ28" s="231" t="str">
        <f t="shared" si="9"/>
        <v>MMMM</v>
      </c>
      <c r="BR28" s="231"/>
      <c r="BS28" s="231">
        <f t="shared" si="13"/>
        <v>1</v>
      </c>
      <c r="BT28" s="231"/>
      <c r="BU28" s="231" t="s">
        <v>218</v>
      </c>
      <c r="BV28" s="231"/>
      <c r="BW28" s="231"/>
      <c r="BX28" s="231"/>
      <c r="BY28" s="231"/>
      <c r="BZ28" s="238">
        <f t="shared" si="14"/>
        <v>0</v>
      </c>
      <c r="CA28" s="231"/>
      <c r="CB28" s="231" t="s">
        <v>339</v>
      </c>
      <c r="CC28" s="231" t="s">
        <v>219</v>
      </c>
      <c r="CD28" s="231" t="s">
        <v>220</v>
      </c>
      <c r="CE28" s="231" t="s">
        <v>221</v>
      </c>
      <c r="CF28" s="231" t="s">
        <v>205</v>
      </c>
      <c r="CG28" s="231" t="s">
        <v>206</v>
      </c>
      <c r="CH28" s="231"/>
      <c r="CI28" s="231"/>
      <c r="CJ28" s="231"/>
      <c r="CK28" s="243">
        <v>4</v>
      </c>
      <c r="CL28" s="243">
        <v>4</v>
      </c>
      <c r="CM28" s="244">
        <f t="shared" si="10"/>
        <v>0</v>
      </c>
      <c r="CN28" s="243"/>
      <c r="CO28" s="243">
        <f t="shared" si="11"/>
        <v>0</v>
      </c>
      <c r="CP28" s="245">
        <f t="shared" si="12"/>
        <v>-5</v>
      </c>
      <c r="CR28" s="226"/>
    </row>
    <row r="29" spans="1:96" s="246" customFormat="1" ht="42" customHeight="1" x14ac:dyDescent="0.25">
      <c r="A29" s="227">
        <v>11</v>
      </c>
      <c r="B29" s="228">
        <f t="shared" si="3"/>
        <v>20</v>
      </c>
      <c r="C29" s="229">
        <v>18839</v>
      </c>
      <c r="D29" s="228" t="s">
        <v>185</v>
      </c>
      <c r="E29" s="228" t="s">
        <v>2</v>
      </c>
      <c r="F29" s="230" t="s">
        <v>5</v>
      </c>
      <c r="G29" s="231" t="s">
        <v>340</v>
      </c>
      <c r="H29" s="231" t="s">
        <v>341</v>
      </c>
      <c r="I29" s="230" t="s">
        <v>342</v>
      </c>
      <c r="J29" s="232">
        <f t="shared" si="4"/>
        <v>0</v>
      </c>
      <c r="K29" s="232">
        <v>45078</v>
      </c>
      <c r="L29" s="230" t="s">
        <v>189</v>
      </c>
      <c r="M29" s="233">
        <v>306829046</v>
      </c>
      <c r="N29" s="228" t="s">
        <v>211</v>
      </c>
      <c r="O29" s="228" t="s">
        <v>212</v>
      </c>
      <c r="P29" s="230" t="s">
        <v>213</v>
      </c>
      <c r="Q29" s="230" t="s">
        <v>259</v>
      </c>
      <c r="R29" s="230"/>
      <c r="S29" s="230" t="s">
        <v>337</v>
      </c>
      <c r="T29" s="230">
        <v>30000</v>
      </c>
      <c r="U29" s="234">
        <v>180</v>
      </c>
      <c r="V29" s="234">
        <v>144</v>
      </c>
      <c r="W29" s="234">
        <v>0</v>
      </c>
      <c r="X29" s="234">
        <v>0</v>
      </c>
      <c r="Y29" s="234">
        <v>7.2</v>
      </c>
      <c r="Z29" s="235">
        <f t="shared" si="5"/>
        <v>450</v>
      </c>
      <c r="AA29" s="235">
        <f t="shared" si="5"/>
        <v>350</v>
      </c>
      <c r="AB29" s="236">
        <f t="shared" si="5"/>
        <v>500</v>
      </c>
      <c r="AC29" s="236">
        <f t="shared" si="5"/>
        <v>500</v>
      </c>
      <c r="AD29" s="234">
        <v>150</v>
      </c>
      <c r="AE29" s="234">
        <v>50</v>
      </c>
      <c r="AF29" s="237">
        <v>500</v>
      </c>
      <c r="AG29" s="237">
        <v>500</v>
      </c>
      <c r="AH29" s="234">
        <v>300</v>
      </c>
      <c r="AI29" s="234">
        <v>300</v>
      </c>
      <c r="AJ29" s="237">
        <v>0</v>
      </c>
      <c r="AK29" s="237">
        <v>0</v>
      </c>
      <c r="AL29" s="234"/>
      <c r="AM29" s="234">
        <v>0</v>
      </c>
      <c r="AN29" s="237">
        <v>0</v>
      </c>
      <c r="AO29" s="237">
        <v>0</v>
      </c>
      <c r="AP29" s="234"/>
      <c r="AQ29" s="234">
        <v>0</v>
      </c>
      <c r="AR29" s="237">
        <v>0</v>
      </c>
      <c r="AS29" s="237">
        <v>0</v>
      </c>
      <c r="AT29" s="230"/>
      <c r="AU29" s="230"/>
      <c r="AV29" s="238">
        <f t="shared" si="6"/>
        <v>3</v>
      </c>
      <c r="AW29" s="238">
        <f t="shared" si="6"/>
        <v>5</v>
      </c>
      <c r="AX29" s="234">
        <v>3</v>
      </c>
      <c r="AY29" s="234">
        <v>5</v>
      </c>
      <c r="AZ29" s="229"/>
      <c r="BA29" s="234">
        <v>0</v>
      </c>
      <c r="BB29" s="229"/>
      <c r="BC29" s="234">
        <v>0</v>
      </c>
      <c r="BD29" s="232">
        <v>45078</v>
      </c>
      <c r="BE29" s="232">
        <v>45012</v>
      </c>
      <c r="BF29" s="239" t="s">
        <v>343</v>
      </c>
      <c r="BG29" s="230" t="s">
        <v>217</v>
      </c>
      <c r="BH29" s="230">
        <v>0</v>
      </c>
      <c r="BI29" s="240"/>
      <c r="BJ29" s="241">
        <v>0</v>
      </c>
      <c r="BK29" s="242" t="s">
        <v>198</v>
      </c>
      <c r="BL29" s="242"/>
      <c r="BM29" s="242" t="s">
        <v>199</v>
      </c>
      <c r="BN29" s="231" t="s">
        <v>200</v>
      </c>
      <c r="BO29" s="231">
        <f t="shared" si="7"/>
        <v>2023</v>
      </c>
      <c r="BP29" s="231">
        <f t="shared" si="8"/>
        <v>2</v>
      </c>
      <c r="BQ29" s="231" t="str">
        <f t="shared" si="9"/>
        <v>MMMM</v>
      </c>
      <c r="BR29" s="231"/>
      <c r="BS29" s="231">
        <f t="shared" si="13"/>
        <v>1</v>
      </c>
      <c r="BT29" s="231">
        <v>31</v>
      </c>
      <c r="BU29" s="231" t="s">
        <v>255</v>
      </c>
      <c r="BV29" s="231">
        <v>1</v>
      </c>
      <c r="BW29" s="231"/>
      <c r="BX29" s="231"/>
      <c r="BY29" s="231"/>
      <c r="BZ29" s="238">
        <f t="shared" si="14"/>
        <v>2</v>
      </c>
      <c r="CA29" s="231"/>
      <c r="CB29" s="231" t="str">
        <f>+IF(BN29="йирик",CONCATENATE(E29," Инвестициялар, саноат ва савдо бош бошқармаси бошлиғи"),IF(BN29="ўрта",CONCATENATE(E29," Инвестициялар, саноат ва савдо бош бошқармаси бошлиғи биринчи ўринбосари"),_xlfn.CONCAT(F29," ҳокими ўринбосари")))</f>
        <v>Боғот тумани ҳокими ўринбосари</v>
      </c>
      <c r="CC29" s="231" t="s">
        <v>297</v>
      </c>
      <c r="CD29" s="231" t="s">
        <v>344</v>
      </c>
      <c r="CE29" s="231" t="s">
        <v>206</v>
      </c>
      <c r="CF29" s="231" t="s">
        <v>205</v>
      </c>
      <c r="CG29" s="231" t="s">
        <v>206</v>
      </c>
      <c r="CH29" s="231"/>
      <c r="CI29" s="231"/>
      <c r="CJ29" s="231"/>
      <c r="CK29" s="243">
        <v>1</v>
      </c>
      <c r="CL29" s="243">
        <v>1</v>
      </c>
      <c r="CM29" s="244">
        <f t="shared" si="10"/>
        <v>0</v>
      </c>
      <c r="CN29" s="243"/>
      <c r="CO29" s="243">
        <f t="shared" si="11"/>
        <v>0</v>
      </c>
      <c r="CP29" s="245">
        <f t="shared" si="12"/>
        <v>-3</v>
      </c>
      <c r="CR29" s="226"/>
    </row>
    <row r="30" spans="1:96" s="246" customFormat="1" ht="42" customHeight="1" x14ac:dyDescent="0.25">
      <c r="A30" s="227">
        <v>11</v>
      </c>
      <c r="B30" s="228">
        <f t="shared" si="3"/>
        <v>21</v>
      </c>
      <c r="C30" s="229">
        <v>18840</v>
      </c>
      <c r="D30" s="228" t="s">
        <v>185</v>
      </c>
      <c r="E30" s="228" t="s">
        <v>2</v>
      </c>
      <c r="F30" s="230" t="s">
        <v>5</v>
      </c>
      <c r="G30" s="231" t="s">
        <v>345</v>
      </c>
      <c r="H30" s="231" t="s">
        <v>346</v>
      </c>
      <c r="I30" s="230" t="s">
        <v>347</v>
      </c>
      <c r="J30" s="232">
        <f t="shared" si="4"/>
        <v>0</v>
      </c>
      <c r="K30" s="232">
        <v>45078</v>
      </c>
      <c r="L30" s="230" t="s">
        <v>189</v>
      </c>
      <c r="M30" s="233">
        <v>306429702</v>
      </c>
      <c r="N30" s="228" t="s">
        <v>191</v>
      </c>
      <c r="O30" s="228" t="s">
        <v>192</v>
      </c>
      <c r="P30" s="230" t="s">
        <v>240</v>
      </c>
      <c r="Q30" s="230" t="s">
        <v>348</v>
      </c>
      <c r="R30" s="230" t="s">
        <v>349</v>
      </c>
      <c r="S30" s="230" t="s">
        <v>350</v>
      </c>
      <c r="T30" s="230">
        <v>0.2</v>
      </c>
      <c r="U30" s="234">
        <v>200</v>
      </c>
      <c r="V30" s="234"/>
      <c r="W30" s="234">
        <v>0</v>
      </c>
      <c r="X30" s="234">
        <v>0</v>
      </c>
      <c r="Y30" s="234">
        <v>8</v>
      </c>
      <c r="Z30" s="235">
        <f t="shared" si="5"/>
        <v>720</v>
      </c>
      <c r="AA30" s="235">
        <f t="shared" si="5"/>
        <v>720</v>
      </c>
      <c r="AB30" s="236">
        <f t="shared" si="5"/>
        <v>750</v>
      </c>
      <c r="AC30" s="236">
        <f t="shared" si="5"/>
        <v>750</v>
      </c>
      <c r="AD30" s="234">
        <v>220</v>
      </c>
      <c r="AE30" s="234">
        <v>220</v>
      </c>
      <c r="AF30" s="237">
        <v>750</v>
      </c>
      <c r="AG30" s="237">
        <v>750</v>
      </c>
      <c r="AH30" s="234">
        <v>500</v>
      </c>
      <c r="AI30" s="234">
        <v>500</v>
      </c>
      <c r="AJ30" s="237">
        <v>0</v>
      </c>
      <c r="AK30" s="237">
        <v>0</v>
      </c>
      <c r="AL30" s="234"/>
      <c r="AM30" s="234">
        <v>0</v>
      </c>
      <c r="AN30" s="237">
        <v>0</v>
      </c>
      <c r="AO30" s="237">
        <v>0</v>
      </c>
      <c r="AP30" s="234"/>
      <c r="AQ30" s="234">
        <v>0</v>
      </c>
      <c r="AR30" s="237">
        <v>0</v>
      </c>
      <c r="AS30" s="237">
        <v>0</v>
      </c>
      <c r="AT30" s="230"/>
      <c r="AU30" s="230"/>
      <c r="AV30" s="238">
        <f t="shared" si="6"/>
        <v>3</v>
      </c>
      <c r="AW30" s="238">
        <f t="shared" si="6"/>
        <v>3</v>
      </c>
      <c r="AX30" s="234">
        <v>3</v>
      </c>
      <c r="AY30" s="234">
        <v>3</v>
      </c>
      <c r="AZ30" s="229"/>
      <c r="BA30" s="234">
        <v>0</v>
      </c>
      <c r="BB30" s="229"/>
      <c r="BC30" s="234">
        <v>0</v>
      </c>
      <c r="BD30" s="232">
        <v>45078</v>
      </c>
      <c r="BE30" s="232">
        <v>45069</v>
      </c>
      <c r="BF30" s="239" t="s">
        <v>351</v>
      </c>
      <c r="BG30" s="230" t="s">
        <v>217</v>
      </c>
      <c r="BH30" s="230">
        <v>0</v>
      </c>
      <c r="BI30" s="240"/>
      <c r="BJ30" s="241">
        <v>0</v>
      </c>
      <c r="BK30" s="242" t="s">
        <v>198</v>
      </c>
      <c r="BL30" s="242"/>
      <c r="BM30" s="242" t="s">
        <v>199</v>
      </c>
      <c r="BN30" s="231" t="s">
        <v>200</v>
      </c>
      <c r="BO30" s="231">
        <f t="shared" si="7"/>
        <v>2023</v>
      </c>
      <c r="BP30" s="231">
        <f t="shared" si="8"/>
        <v>2</v>
      </c>
      <c r="BQ30" s="231" t="str">
        <f t="shared" si="9"/>
        <v>MMMM</v>
      </c>
      <c r="BR30" s="231"/>
      <c r="BS30" s="231">
        <f t="shared" si="13"/>
        <v>1</v>
      </c>
      <c r="BT30" s="231"/>
      <c r="BU30" s="231" t="s">
        <v>218</v>
      </c>
      <c r="BV30" s="231"/>
      <c r="BW30" s="231"/>
      <c r="BX30" s="231"/>
      <c r="BY30" s="231"/>
      <c r="BZ30" s="238">
        <f t="shared" si="14"/>
        <v>0</v>
      </c>
      <c r="CA30" s="231"/>
      <c r="CB30" s="231" t="str">
        <f>+IF(BN30="йирик",CONCATENATE(E30," Инвестициялар, саноат ва савдо бош бошқармаси бошлиғи"),IF(BN30="ўрта",CONCATENATE(E30," Инвестициялар, саноат ва савдо бош бошқармаси бошлиғи биринчи ўринбосари"),_xlfn.CONCAT(F30," ҳокими ўринбосари")))</f>
        <v>Боғот тумани ҳокими ўринбосари</v>
      </c>
      <c r="CC30" s="231" t="s">
        <v>219</v>
      </c>
      <c r="CD30" s="231" t="s">
        <v>220</v>
      </c>
      <c r="CE30" s="231" t="s">
        <v>221</v>
      </c>
      <c r="CF30" s="231" t="s">
        <v>205</v>
      </c>
      <c r="CG30" s="231" t="s">
        <v>206</v>
      </c>
      <c r="CH30" s="231"/>
      <c r="CI30" s="231"/>
      <c r="CJ30" s="231"/>
      <c r="CK30" s="243">
        <v>2</v>
      </c>
      <c r="CL30" s="243">
        <v>7</v>
      </c>
      <c r="CM30" s="244">
        <f t="shared" si="10"/>
        <v>5</v>
      </c>
      <c r="CN30" s="243"/>
      <c r="CO30" s="243">
        <f t="shared" si="11"/>
        <v>5</v>
      </c>
      <c r="CP30" s="245">
        <f t="shared" si="12"/>
        <v>2</v>
      </c>
      <c r="CR30" s="226"/>
    </row>
    <row r="31" spans="1:96" s="246" customFormat="1" ht="42" customHeight="1" x14ac:dyDescent="0.25">
      <c r="A31" s="227">
        <v>11</v>
      </c>
      <c r="B31" s="228">
        <f t="shared" si="3"/>
        <v>22</v>
      </c>
      <c r="C31" s="229">
        <v>18826</v>
      </c>
      <c r="D31" s="228" t="s">
        <v>185</v>
      </c>
      <c r="E31" s="228" t="s">
        <v>2</v>
      </c>
      <c r="F31" s="230" t="s">
        <v>5</v>
      </c>
      <c r="G31" s="231" t="s">
        <v>352</v>
      </c>
      <c r="H31" s="231" t="s">
        <v>353</v>
      </c>
      <c r="I31" s="230" t="s">
        <v>354</v>
      </c>
      <c r="J31" s="232">
        <f t="shared" si="4"/>
        <v>0</v>
      </c>
      <c r="K31" s="232">
        <v>44986</v>
      </c>
      <c r="L31" s="230" t="s">
        <v>330</v>
      </c>
      <c r="M31" s="233">
        <v>306414341</v>
      </c>
      <c r="N31" s="228" t="s">
        <v>211</v>
      </c>
      <c r="O31" s="228" t="s">
        <v>212</v>
      </c>
      <c r="P31" s="230" t="s">
        <v>193</v>
      </c>
      <c r="Q31" s="230" t="s">
        <v>355</v>
      </c>
      <c r="R31" s="230"/>
      <c r="S31" s="230" t="s">
        <v>195</v>
      </c>
      <c r="T31" s="230" t="s">
        <v>184</v>
      </c>
      <c r="U31" s="234">
        <v>250</v>
      </c>
      <c r="V31" s="234"/>
      <c r="W31" s="234">
        <v>0</v>
      </c>
      <c r="X31" s="234">
        <v>0</v>
      </c>
      <c r="Y31" s="234">
        <v>10</v>
      </c>
      <c r="Z31" s="235">
        <f t="shared" si="5"/>
        <v>1766</v>
      </c>
      <c r="AA31" s="235">
        <f t="shared" si="5"/>
        <v>0</v>
      </c>
      <c r="AB31" s="236">
        <f t="shared" si="5"/>
        <v>1766</v>
      </c>
      <c r="AC31" s="236">
        <f t="shared" si="5"/>
        <v>1766</v>
      </c>
      <c r="AD31" s="234">
        <v>100</v>
      </c>
      <c r="AE31" s="234">
        <v>0</v>
      </c>
      <c r="AF31" s="237">
        <v>100</v>
      </c>
      <c r="AG31" s="237">
        <v>100</v>
      </c>
      <c r="AH31" s="234"/>
      <c r="AI31" s="234">
        <v>0</v>
      </c>
      <c r="AJ31" s="237">
        <v>0</v>
      </c>
      <c r="AK31" s="237">
        <v>0</v>
      </c>
      <c r="AL31" s="234">
        <v>140</v>
      </c>
      <c r="AM31" s="234">
        <v>0</v>
      </c>
      <c r="AN31" s="237">
        <v>140</v>
      </c>
      <c r="AO31" s="237">
        <v>140</v>
      </c>
      <c r="AP31" s="234"/>
      <c r="AQ31" s="234">
        <v>0</v>
      </c>
      <c r="AR31" s="237">
        <v>0</v>
      </c>
      <c r="AS31" s="237">
        <v>0</v>
      </c>
      <c r="AT31" s="230"/>
      <c r="AU31" s="230"/>
      <c r="AV31" s="238">
        <f t="shared" si="6"/>
        <v>2</v>
      </c>
      <c r="AW31" s="238">
        <f t="shared" si="6"/>
        <v>5</v>
      </c>
      <c r="AX31" s="234">
        <v>2</v>
      </c>
      <c r="AY31" s="234">
        <v>5</v>
      </c>
      <c r="AZ31" s="229"/>
      <c r="BA31" s="229">
        <v>0</v>
      </c>
      <c r="BB31" s="229"/>
      <c r="BC31" s="229">
        <v>0</v>
      </c>
      <c r="BD31" s="232">
        <v>44986</v>
      </c>
      <c r="BE31" s="232">
        <v>44965</v>
      </c>
      <c r="BF31" s="239" t="s">
        <v>356</v>
      </c>
      <c r="BG31" s="230" t="s">
        <v>357</v>
      </c>
      <c r="BH31" s="230">
        <v>0</v>
      </c>
      <c r="BI31" s="240"/>
      <c r="BJ31" s="241">
        <v>0</v>
      </c>
      <c r="BK31" s="242" t="s">
        <v>198</v>
      </c>
      <c r="BL31" s="242"/>
      <c r="BM31" s="242" t="s">
        <v>199</v>
      </c>
      <c r="BN31" s="231" t="s">
        <v>200</v>
      </c>
      <c r="BO31" s="231">
        <f t="shared" si="7"/>
        <v>2023</v>
      </c>
      <c r="BP31" s="231">
        <f t="shared" si="8"/>
        <v>1</v>
      </c>
      <c r="BQ31" s="231" t="str">
        <f t="shared" si="9"/>
        <v>MMMM</v>
      </c>
      <c r="BR31" s="231"/>
      <c r="BS31" s="231">
        <f t="shared" si="13"/>
        <v>1</v>
      </c>
      <c r="BT31" s="231">
        <v>17</v>
      </c>
      <c r="BU31" s="231" t="s">
        <v>201</v>
      </c>
      <c r="BV31" s="231">
        <v>1</v>
      </c>
      <c r="BW31" s="231"/>
      <c r="BX31" s="231"/>
      <c r="BY31" s="231"/>
      <c r="BZ31" s="238">
        <f t="shared" si="14"/>
        <v>3</v>
      </c>
      <c r="CA31" s="231"/>
      <c r="CB31" s="231" t="str">
        <f>+IF(BN31="йирик",CONCATENATE(E31," Инвестициялар, саноат ва савдо бош бошқармаси бошлиғи"),IF(BN31="ўрта",CONCATENATE(E31," Инвестициялар, саноат ва савдо бош бошқармаси бошлиғи биринчи ўринбосари"),_xlfn.CONCAT(F31," ҳокими ўринбосари")))</f>
        <v>Боғот тумани ҳокими ўринбосари</v>
      </c>
      <c r="CC31" s="231" t="s">
        <v>358</v>
      </c>
      <c r="CD31" s="231" t="s">
        <v>359</v>
      </c>
      <c r="CE31" s="231" t="s">
        <v>204</v>
      </c>
      <c r="CF31" s="231" t="s">
        <v>205</v>
      </c>
      <c r="CG31" s="231" t="s">
        <v>206</v>
      </c>
      <c r="CH31" s="231"/>
      <c r="CI31" s="231"/>
      <c r="CJ31" s="231"/>
      <c r="CK31" s="243">
        <v>14</v>
      </c>
      <c r="CL31" s="243">
        <v>16</v>
      </c>
      <c r="CM31" s="244">
        <f t="shared" si="10"/>
        <v>2</v>
      </c>
      <c r="CN31" s="243"/>
      <c r="CO31" s="243">
        <f t="shared" si="11"/>
        <v>2</v>
      </c>
      <c r="CP31" s="245">
        <f t="shared" si="12"/>
        <v>0</v>
      </c>
      <c r="CR31" s="226"/>
    </row>
    <row r="32" spans="1:96" s="246" customFormat="1" ht="42" customHeight="1" x14ac:dyDescent="0.25">
      <c r="A32" s="227">
        <v>11</v>
      </c>
      <c r="B32" s="228">
        <f t="shared" si="3"/>
        <v>23</v>
      </c>
      <c r="C32" s="229">
        <v>18817</v>
      </c>
      <c r="D32" s="228" t="s">
        <v>185</v>
      </c>
      <c r="E32" s="228" t="s">
        <v>2</v>
      </c>
      <c r="F32" s="230" t="s">
        <v>5</v>
      </c>
      <c r="G32" s="231" t="s">
        <v>360</v>
      </c>
      <c r="H32" s="231" t="s">
        <v>361</v>
      </c>
      <c r="I32" s="230" t="s">
        <v>362</v>
      </c>
      <c r="J32" s="232">
        <f t="shared" si="4"/>
        <v>0</v>
      </c>
      <c r="K32" s="232">
        <v>45108</v>
      </c>
      <c r="L32" s="230" t="s">
        <v>189</v>
      </c>
      <c r="M32" s="233">
        <v>306411274</v>
      </c>
      <c r="N32" s="228" t="s">
        <v>363</v>
      </c>
      <c r="O32" s="228" t="s">
        <v>212</v>
      </c>
      <c r="P32" s="230" t="s">
        <v>240</v>
      </c>
      <c r="Q32" s="230" t="s">
        <v>364</v>
      </c>
      <c r="R32" s="230" t="s">
        <v>365</v>
      </c>
      <c r="S32" s="230" t="s">
        <v>366</v>
      </c>
      <c r="T32" s="230">
        <v>5</v>
      </c>
      <c r="U32" s="234">
        <v>400</v>
      </c>
      <c r="V32" s="234"/>
      <c r="W32" s="234">
        <v>0</v>
      </c>
      <c r="X32" s="234">
        <v>0</v>
      </c>
      <c r="Y32" s="234">
        <v>16</v>
      </c>
      <c r="Z32" s="235">
        <f t="shared" si="5"/>
        <v>750</v>
      </c>
      <c r="AA32" s="235">
        <f t="shared" si="5"/>
        <v>450</v>
      </c>
      <c r="AB32" s="236">
        <f t="shared" si="5"/>
        <v>750</v>
      </c>
      <c r="AC32" s="236">
        <f t="shared" si="5"/>
        <v>750</v>
      </c>
      <c r="AD32" s="234">
        <v>450</v>
      </c>
      <c r="AE32" s="234">
        <v>150</v>
      </c>
      <c r="AF32" s="237">
        <v>530</v>
      </c>
      <c r="AG32" s="237">
        <v>530</v>
      </c>
      <c r="AH32" s="234">
        <v>300</v>
      </c>
      <c r="AI32" s="234">
        <v>300</v>
      </c>
      <c r="AJ32" s="237">
        <v>220</v>
      </c>
      <c r="AK32" s="237">
        <v>220</v>
      </c>
      <c r="AL32" s="234"/>
      <c r="AM32" s="234">
        <v>0</v>
      </c>
      <c r="AN32" s="237">
        <v>0</v>
      </c>
      <c r="AO32" s="237">
        <v>0</v>
      </c>
      <c r="AP32" s="234"/>
      <c r="AQ32" s="234">
        <v>0</v>
      </c>
      <c r="AR32" s="237">
        <v>0</v>
      </c>
      <c r="AS32" s="237">
        <v>0</v>
      </c>
      <c r="AT32" s="230"/>
      <c r="AU32" s="230"/>
      <c r="AV32" s="238">
        <f t="shared" si="6"/>
        <v>3</v>
      </c>
      <c r="AW32" s="238">
        <f t="shared" si="6"/>
        <v>5</v>
      </c>
      <c r="AX32" s="234">
        <v>3</v>
      </c>
      <c r="AY32" s="234">
        <v>5</v>
      </c>
      <c r="AZ32" s="229"/>
      <c r="BA32" s="234">
        <v>0</v>
      </c>
      <c r="BB32" s="229"/>
      <c r="BC32" s="234">
        <v>0</v>
      </c>
      <c r="BD32" s="232">
        <v>45108</v>
      </c>
      <c r="BE32" s="232">
        <v>45012</v>
      </c>
      <c r="BF32" s="239" t="s">
        <v>367</v>
      </c>
      <c r="BG32" s="230" t="s">
        <v>197</v>
      </c>
      <c r="BH32" s="230">
        <v>0</v>
      </c>
      <c r="BI32" s="240"/>
      <c r="BJ32" s="241">
        <v>0</v>
      </c>
      <c r="BK32" s="242" t="s">
        <v>198</v>
      </c>
      <c r="BL32" s="242"/>
      <c r="BM32" s="242" t="s">
        <v>199</v>
      </c>
      <c r="BN32" s="231" t="s">
        <v>200</v>
      </c>
      <c r="BO32" s="231">
        <f t="shared" si="7"/>
        <v>2023</v>
      </c>
      <c r="BP32" s="231">
        <f t="shared" si="8"/>
        <v>3</v>
      </c>
      <c r="BQ32" s="231" t="str">
        <f t="shared" si="9"/>
        <v>MMMM</v>
      </c>
      <c r="BR32" s="231"/>
      <c r="BS32" s="231">
        <f t="shared" si="13"/>
        <v>1</v>
      </c>
      <c r="BT32" s="231">
        <v>31</v>
      </c>
      <c r="BU32" s="231" t="s">
        <v>255</v>
      </c>
      <c r="BV32" s="231">
        <v>1</v>
      </c>
      <c r="BW32" s="231"/>
      <c r="BX32" s="231"/>
      <c r="BY32" s="231"/>
      <c r="BZ32" s="238">
        <f t="shared" si="14"/>
        <v>2</v>
      </c>
      <c r="CA32" s="231"/>
      <c r="CB32" s="231" t="str">
        <f>+IF(BN32="йирик",CONCATENATE(E32," Инвестициялар, саноат ва савдо бош бошқармаси бошлиғи"),IF(BN32="ўрта",CONCATENATE(E32," Инвестициялар, саноат ва савдо бош бошқармаси бошлиғи биринчи ўринбосари"),_xlfn.CONCAT(F32," ҳокими ўринбосари")))</f>
        <v>Боғот тумани ҳокими ўринбосари</v>
      </c>
      <c r="CC32" s="231" t="s">
        <v>219</v>
      </c>
      <c r="CD32" s="231" t="s">
        <v>220</v>
      </c>
      <c r="CE32" s="231" t="s">
        <v>221</v>
      </c>
      <c r="CF32" s="231" t="s">
        <v>205</v>
      </c>
      <c r="CG32" s="231" t="s">
        <v>206</v>
      </c>
      <c r="CH32" s="231"/>
      <c r="CI32" s="231"/>
      <c r="CJ32" s="231"/>
      <c r="CK32" s="243">
        <v>1</v>
      </c>
      <c r="CL32" s="243">
        <v>2</v>
      </c>
      <c r="CM32" s="244">
        <f t="shared" si="10"/>
        <v>1</v>
      </c>
      <c r="CN32" s="243"/>
      <c r="CO32" s="243">
        <f t="shared" si="11"/>
        <v>1</v>
      </c>
      <c r="CP32" s="245">
        <f t="shared" si="12"/>
        <v>-2</v>
      </c>
      <c r="CR32" s="226"/>
    </row>
    <row r="33" spans="1:96" s="246" customFormat="1" ht="42" customHeight="1" x14ac:dyDescent="0.25">
      <c r="A33" s="227">
        <v>11</v>
      </c>
      <c r="B33" s="228">
        <f t="shared" si="3"/>
        <v>24</v>
      </c>
      <c r="C33" s="229">
        <v>36575</v>
      </c>
      <c r="D33" s="228" t="s">
        <v>222</v>
      </c>
      <c r="E33" s="228" t="s">
        <v>2</v>
      </c>
      <c r="F33" s="230" t="s">
        <v>5</v>
      </c>
      <c r="G33" s="231" t="s">
        <v>368</v>
      </c>
      <c r="H33" s="231" t="s">
        <v>369</v>
      </c>
      <c r="I33" s="230" t="s">
        <v>370</v>
      </c>
      <c r="J33" s="232">
        <f t="shared" si="4"/>
        <v>0</v>
      </c>
      <c r="K33" s="232">
        <v>45231</v>
      </c>
      <c r="L33" s="230" t="s">
        <v>189</v>
      </c>
      <c r="M33" s="242">
        <v>305478951</v>
      </c>
      <c r="N33" s="230" t="s">
        <v>371</v>
      </c>
      <c r="O33" s="230" t="s">
        <v>212</v>
      </c>
      <c r="P33" s="230" t="s">
        <v>193</v>
      </c>
      <c r="Q33" s="230" t="s">
        <v>325</v>
      </c>
      <c r="R33" s="230">
        <v>0</v>
      </c>
      <c r="S33" s="230">
        <v>0</v>
      </c>
      <c r="T33" s="230">
        <v>0</v>
      </c>
      <c r="U33" s="230">
        <v>0</v>
      </c>
      <c r="V33" s="230">
        <v>0</v>
      </c>
      <c r="W33" s="230">
        <v>0</v>
      </c>
      <c r="X33" s="230">
        <v>0</v>
      </c>
      <c r="Y33" s="234">
        <v>6</v>
      </c>
      <c r="Z33" s="235">
        <f t="shared" si="5"/>
        <v>500</v>
      </c>
      <c r="AA33" s="235">
        <f t="shared" si="5"/>
        <v>300</v>
      </c>
      <c r="AB33" s="236">
        <f t="shared" si="5"/>
        <v>500</v>
      </c>
      <c r="AC33" s="236">
        <f t="shared" si="5"/>
        <v>500</v>
      </c>
      <c r="AD33" s="234">
        <v>200</v>
      </c>
      <c r="AE33" s="234">
        <v>0</v>
      </c>
      <c r="AF33" s="236">
        <v>500</v>
      </c>
      <c r="AG33" s="236">
        <v>500</v>
      </c>
      <c r="AH33" s="234">
        <v>300</v>
      </c>
      <c r="AI33" s="234">
        <v>300</v>
      </c>
      <c r="AJ33" s="237">
        <v>0</v>
      </c>
      <c r="AK33" s="237">
        <v>0</v>
      </c>
      <c r="AL33" s="234"/>
      <c r="AM33" s="234">
        <v>0</v>
      </c>
      <c r="AN33" s="237">
        <v>0</v>
      </c>
      <c r="AO33" s="237">
        <v>0</v>
      </c>
      <c r="AP33" s="234"/>
      <c r="AQ33" s="234">
        <v>0</v>
      </c>
      <c r="AR33" s="236">
        <v>0</v>
      </c>
      <c r="AS33" s="236">
        <v>0</v>
      </c>
      <c r="AT33" s="230"/>
      <c r="AU33" s="230"/>
      <c r="AV33" s="238">
        <f t="shared" si="6"/>
        <v>5</v>
      </c>
      <c r="AW33" s="238">
        <f t="shared" si="6"/>
        <v>5</v>
      </c>
      <c r="AX33" s="234">
        <v>5</v>
      </c>
      <c r="AY33" s="234">
        <v>5</v>
      </c>
      <c r="AZ33" s="229"/>
      <c r="BA33" s="234">
        <v>0</v>
      </c>
      <c r="BB33" s="229"/>
      <c r="BC33" s="234">
        <v>0</v>
      </c>
      <c r="BD33" s="232">
        <v>45231</v>
      </c>
      <c r="BE33" s="232">
        <v>45070</v>
      </c>
      <c r="BF33" s="239" t="s">
        <v>372</v>
      </c>
      <c r="BG33" s="230" t="s">
        <v>197</v>
      </c>
      <c r="BH33" s="230"/>
      <c r="BI33" s="240"/>
      <c r="BJ33" s="241"/>
      <c r="BK33" s="242" t="s">
        <v>198</v>
      </c>
      <c r="BL33" s="242"/>
      <c r="BM33" s="242" t="s">
        <v>199</v>
      </c>
      <c r="BN33" s="231" t="s">
        <v>200</v>
      </c>
      <c r="BO33" s="231">
        <f t="shared" si="7"/>
        <v>2023</v>
      </c>
      <c r="BP33" s="231">
        <f t="shared" si="8"/>
        <v>4</v>
      </c>
      <c r="BQ33" s="231" t="str">
        <f t="shared" si="9"/>
        <v>MMMM</v>
      </c>
      <c r="BR33" s="231"/>
      <c r="BS33" s="231">
        <f t="shared" si="13"/>
        <v>1</v>
      </c>
      <c r="BT33" s="231"/>
      <c r="BU33" s="231" t="s">
        <v>218</v>
      </c>
      <c r="BV33" s="231"/>
      <c r="BW33" s="231"/>
      <c r="BX33" s="231"/>
      <c r="BY33" s="231"/>
      <c r="BZ33" s="238">
        <f t="shared" si="14"/>
        <v>0</v>
      </c>
      <c r="CA33" s="231"/>
      <c r="CB33" s="231"/>
      <c r="CC33" s="231" t="s">
        <v>202</v>
      </c>
      <c r="CD33" s="231" t="s">
        <v>203</v>
      </c>
      <c r="CE33" s="231" t="s">
        <v>204</v>
      </c>
      <c r="CF33" s="231" t="s">
        <v>235</v>
      </c>
      <c r="CG33" s="231" t="s">
        <v>204</v>
      </c>
      <c r="CH33" s="231"/>
      <c r="CI33" s="231"/>
      <c r="CJ33" s="231"/>
      <c r="CK33" s="243">
        <v>4</v>
      </c>
      <c r="CL33" s="243">
        <v>5</v>
      </c>
      <c r="CM33" s="244">
        <f t="shared" si="10"/>
        <v>1</v>
      </c>
      <c r="CN33" s="243"/>
      <c r="CO33" s="243">
        <f t="shared" si="11"/>
        <v>1</v>
      </c>
      <c r="CP33" s="245">
        <f t="shared" si="12"/>
        <v>-4</v>
      </c>
      <c r="CR33" s="226"/>
    </row>
    <row r="34" spans="1:96" s="246" customFormat="1" ht="42" customHeight="1" x14ac:dyDescent="0.25">
      <c r="A34" s="227">
        <v>11</v>
      </c>
      <c r="B34" s="228">
        <f t="shared" si="3"/>
        <v>25</v>
      </c>
      <c r="C34" s="229" t="e">
        <f>1+#REF!</f>
        <v>#REF!</v>
      </c>
      <c r="D34" s="247" t="s">
        <v>236</v>
      </c>
      <c r="E34" s="247" t="s">
        <v>2</v>
      </c>
      <c r="F34" s="248" t="s">
        <v>5</v>
      </c>
      <c r="G34" s="249" t="s">
        <v>373</v>
      </c>
      <c r="H34" s="249" t="s">
        <v>374</v>
      </c>
      <c r="I34" s="230" t="s">
        <v>375</v>
      </c>
      <c r="J34" s="232">
        <f t="shared" si="4"/>
        <v>0</v>
      </c>
      <c r="K34" s="232">
        <v>45231</v>
      </c>
      <c r="L34" s="230"/>
      <c r="M34" s="242">
        <v>303986796</v>
      </c>
      <c r="N34" s="230"/>
      <c r="O34" s="230"/>
      <c r="P34" s="230" t="s">
        <v>213</v>
      </c>
      <c r="Q34" s="230"/>
      <c r="R34" s="230"/>
      <c r="S34" s="230"/>
      <c r="T34" s="230"/>
      <c r="U34" s="230"/>
      <c r="V34" s="230"/>
      <c r="W34" s="230"/>
      <c r="X34" s="230"/>
      <c r="Y34" s="234"/>
      <c r="Z34" s="235">
        <f t="shared" si="5"/>
        <v>700</v>
      </c>
      <c r="AA34" s="235">
        <f t="shared" si="5"/>
        <v>0</v>
      </c>
      <c r="AB34" s="236">
        <f t="shared" si="5"/>
        <v>700</v>
      </c>
      <c r="AC34" s="236">
        <f t="shared" si="5"/>
        <v>700</v>
      </c>
      <c r="AD34" s="250">
        <v>200</v>
      </c>
      <c r="AE34" s="250"/>
      <c r="AF34" s="251">
        <v>670</v>
      </c>
      <c r="AG34" s="251">
        <v>670</v>
      </c>
      <c r="AH34" s="250">
        <v>500</v>
      </c>
      <c r="AI34" s="250"/>
      <c r="AJ34" s="237">
        <v>30</v>
      </c>
      <c r="AK34" s="237">
        <v>30</v>
      </c>
      <c r="AL34" s="250"/>
      <c r="AM34" s="250"/>
      <c r="AN34" s="237"/>
      <c r="AO34" s="237"/>
      <c r="AP34" s="250"/>
      <c r="AQ34" s="250"/>
      <c r="AR34" s="251"/>
      <c r="AS34" s="251"/>
      <c r="AT34" s="248"/>
      <c r="AU34" s="248"/>
      <c r="AV34" s="238">
        <f t="shared" si="6"/>
        <v>5</v>
      </c>
      <c r="AW34" s="238">
        <f t="shared" si="6"/>
        <v>2</v>
      </c>
      <c r="AX34" s="250">
        <v>5</v>
      </c>
      <c r="AY34" s="234">
        <v>2</v>
      </c>
      <c r="AZ34" s="252"/>
      <c r="BA34" s="234"/>
      <c r="BB34" s="252"/>
      <c r="BC34" s="234"/>
      <c r="BD34" s="232">
        <v>45231</v>
      </c>
      <c r="BE34" s="232">
        <v>45093</v>
      </c>
      <c r="BF34" s="239" t="s">
        <v>376</v>
      </c>
      <c r="BG34" s="230" t="s">
        <v>231</v>
      </c>
      <c r="BH34" s="248"/>
      <c r="BI34" s="253"/>
      <c r="BJ34" s="254"/>
      <c r="BK34" s="255" t="s">
        <v>198</v>
      </c>
      <c r="BL34" s="242"/>
      <c r="BM34" s="255"/>
      <c r="BN34" s="231" t="s">
        <v>200</v>
      </c>
      <c r="BO34" s="231">
        <f t="shared" si="7"/>
        <v>2023</v>
      </c>
      <c r="BP34" s="231">
        <f t="shared" si="8"/>
        <v>4</v>
      </c>
      <c r="BQ34" s="231" t="str">
        <f t="shared" si="9"/>
        <v>MMMM</v>
      </c>
      <c r="BR34" s="249"/>
      <c r="BS34" s="249"/>
      <c r="BT34" s="249"/>
      <c r="BU34" s="249" t="s">
        <v>241</v>
      </c>
      <c r="BV34" s="249"/>
      <c r="BW34" s="249"/>
      <c r="BX34" s="249"/>
      <c r="BY34" s="249"/>
      <c r="BZ34" s="256"/>
      <c r="CA34" s="249"/>
      <c r="CB34" s="249"/>
      <c r="CC34" s="231"/>
      <c r="CD34" s="231"/>
      <c r="CE34" s="231"/>
      <c r="CF34" s="231"/>
      <c r="CG34" s="231"/>
      <c r="CH34" s="231"/>
      <c r="CI34" s="231"/>
      <c r="CJ34" s="231"/>
      <c r="CK34" s="243">
        <v>2</v>
      </c>
      <c r="CL34" s="243">
        <v>2</v>
      </c>
      <c r="CM34" s="244">
        <f t="shared" si="10"/>
        <v>0</v>
      </c>
      <c r="CN34" s="243"/>
      <c r="CO34" s="243">
        <f t="shared" si="11"/>
        <v>0</v>
      </c>
      <c r="CP34" s="245">
        <f t="shared" si="12"/>
        <v>-5</v>
      </c>
      <c r="CR34" s="226"/>
    </row>
    <row r="35" spans="1:96" s="246" customFormat="1" ht="42" customHeight="1" x14ac:dyDescent="0.25">
      <c r="A35" s="227">
        <v>11</v>
      </c>
      <c r="B35" s="228">
        <f t="shared" si="3"/>
        <v>26</v>
      </c>
      <c r="C35" s="229">
        <v>18794</v>
      </c>
      <c r="D35" s="228" t="s">
        <v>185</v>
      </c>
      <c r="E35" s="228" t="s">
        <v>2</v>
      </c>
      <c r="F35" s="230" t="s">
        <v>5</v>
      </c>
      <c r="G35" s="231" t="s">
        <v>377</v>
      </c>
      <c r="H35" s="231" t="s">
        <v>378</v>
      </c>
      <c r="I35" s="230" t="s">
        <v>379</v>
      </c>
      <c r="J35" s="232">
        <f t="shared" si="4"/>
        <v>0</v>
      </c>
      <c r="K35" s="232">
        <v>44986</v>
      </c>
      <c r="L35" s="230" t="s">
        <v>330</v>
      </c>
      <c r="M35" s="233">
        <v>303282099</v>
      </c>
      <c r="N35" s="228" t="s">
        <v>380</v>
      </c>
      <c r="O35" s="228" t="s">
        <v>212</v>
      </c>
      <c r="P35" s="230" t="s">
        <v>193</v>
      </c>
      <c r="Q35" s="230" t="s">
        <v>355</v>
      </c>
      <c r="R35" s="230"/>
      <c r="S35" s="230" t="s">
        <v>195</v>
      </c>
      <c r="T35" s="230" t="s">
        <v>184</v>
      </c>
      <c r="U35" s="234">
        <v>300</v>
      </c>
      <c r="V35" s="234"/>
      <c r="W35" s="234">
        <v>0</v>
      </c>
      <c r="X35" s="234">
        <v>0</v>
      </c>
      <c r="Y35" s="234">
        <v>12</v>
      </c>
      <c r="Z35" s="235">
        <f t="shared" si="5"/>
        <v>2500</v>
      </c>
      <c r="AA35" s="235">
        <f t="shared" si="5"/>
        <v>0</v>
      </c>
      <c r="AB35" s="236">
        <f t="shared" si="5"/>
        <v>2500</v>
      </c>
      <c r="AC35" s="236">
        <f t="shared" si="5"/>
        <v>2500</v>
      </c>
      <c r="AD35" s="234">
        <v>900</v>
      </c>
      <c r="AE35" s="234">
        <v>0</v>
      </c>
      <c r="AF35" s="237">
        <v>900</v>
      </c>
      <c r="AG35" s="237">
        <v>900</v>
      </c>
      <c r="AH35" s="234">
        <v>1600</v>
      </c>
      <c r="AI35" s="234">
        <v>0</v>
      </c>
      <c r="AJ35" s="237">
        <v>1600</v>
      </c>
      <c r="AK35" s="237">
        <v>1600</v>
      </c>
      <c r="AL35" s="234"/>
      <c r="AM35" s="234">
        <v>0</v>
      </c>
      <c r="AN35" s="237">
        <v>0</v>
      </c>
      <c r="AO35" s="237">
        <v>0</v>
      </c>
      <c r="AP35" s="234"/>
      <c r="AQ35" s="234">
        <v>0</v>
      </c>
      <c r="AR35" s="237">
        <v>0</v>
      </c>
      <c r="AS35" s="237">
        <v>0</v>
      </c>
      <c r="AT35" s="230"/>
      <c r="AU35" s="230"/>
      <c r="AV35" s="238">
        <f t="shared" si="6"/>
        <v>6</v>
      </c>
      <c r="AW35" s="238">
        <f t="shared" si="6"/>
        <v>6</v>
      </c>
      <c r="AX35" s="234">
        <v>6</v>
      </c>
      <c r="AY35" s="234">
        <v>6</v>
      </c>
      <c r="AZ35" s="229"/>
      <c r="BA35" s="229">
        <v>0</v>
      </c>
      <c r="BB35" s="229"/>
      <c r="BC35" s="229">
        <v>0</v>
      </c>
      <c r="BD35" s="232">
        <v>44986</v>
      </c>
      <c r="BE35" s="232">
        <v>44965</v>
      </c>
      <c r="BF35" s="239" t="s">
        <v>381</v>
      </c>
      <c r="BG35" s="230" t="s">
        <v>382</v>
      </c>
      <c r="BH35" s="230">
        <v>0</v>
      </c>
      <c r="BI35" s="240"/>
      <c r="BJ35" s="241">
        <v>0</v>
      </c>
      <c r="BK35" s="242" t="s">
        <v>198</v>
      </c>
      <c r="BL35" s="242"/>
      <c r="BM35" s="242" t="s">
        <v>199</v>
      </c>
      <c r="BN35" s="231" t="s">
        <v>200</v>
      </c>
      <c r="BO35" s="231">
        <f t="shared" si="7"/>
        <v>2023</v>
      </c>
      <c r="BP35" s="231">
        <f t="shared" si="8"/>
        <v>1</v>
      </c>
      <c r="BQ35" s="231" t="str">
        <f t="shared" si="9"/>
        <v>MMMM</v>
      </c>
      <c r="BR35" s="231"/>
      <c r="BS35" s="231">
        <f t="shared" ref="BS35:BS86" si="15">+DAY(BD35)</f>
        <v>1</v>
      </c>
      <c r="BT35" s="231">
        <v>10</v>
      </c>
      <c r="BU35" s="231" t="s">
        <v>201</v>
      </c>
      <c r="BV35" s="231">
        <v>1</v>
      </c>
      <c r="BW35" s="231"/>
      <c r="BX35" s="231"/>
      <c r="BY35" s="231"/>
      <c r="BZ35" s="238">
        <f t="shared" ref="BZ35:BZ86" si="16">+IF(BF35&gt;0,AW35-AV35,0)</f>
        <v>0</v>
      </c>
      <c r="CA35" s="231"/>
      <c r="CB35" s="231" t="str">
        <f>+IF(BN35="йирик",CONCATENATE(E35," Инвестициялар, саноат ва савдо бош бошқармаси бошлиғи"),IF(BN35="ўрта",CONCATENATE(E35," Инвестициялар, саноат ва савдо бош бошқармаси бошлиғи биринчи ўринбосари"),_xlfn.CONCAT(F35," ҳокими ўринбосари")))</f>
        <v>Боғот тумани ҳокими ўринбосари</v>
      </c>
      <c r="CC35" s="231" t="s">
        <v>358</v>
      </c>
      <c r="CD35" s="231" t="s">
        <v>359</v>
      </c>
      <c r="CE35" s="231" t="s">
        <v>204</v>
      </c>
      <c r="CF35" s="231" t="s">
        <v>205</v>
      </c>
      <c r="CG35" s="231" t="s">
        <v>206</v>
      </c>
      <c r="CH35" s="231"/>
      <c r="CI35" s="231"/>
      <c r="CJ35" s="231"/>
      <c r="CK35" s="243">
        <v>1</v>
      </c>
      <c r="CL35" s="243">
        <v>1</v>
      </c>
      <c r="CM35" s="244">
        <f t="shared" si="10"/>
        <v>0</v>
      </c>
      <c r="CN35" s="243">
        <v>1</v>
      </c>
      <c r="CO35" s="243">
        <f t="shared" si="11"/>
        <v>1</v>
      </c>
      <c r="CP35" s="245">
        <f t="shared" si="12"/>
        <v>-5</v>
      </c>
      <c r="CR35" s="226"/>
    </row>
    <row r="36" spans="1:96" s="246" customFormat="1" ht="42" customHeight="1" x14ac:dyDescent="0.25">
      <c r="A36" s="227">
        <v>11</v>
      </c>
      <c r="B36" s="228">
        <f t="shared" si="3"/>
        <v>27</v>
      </c>
      <c r="C36" s="229">
        <v>36562</v>
      </c>
      <c r="D36" s="228" t="s">
        <v>222</v>
      </c>
      <c r="E36" s="228" t="s">
        <v>2</v>
      </c>
      <c r="F36" s="230" t="s">
        <v>5</v>
      </c>
      <c r="G36" s="231" t="s">
        <v>383</v>
      </c>
      <c r="H36" s="231" t="s">
        <v>384</v>
      </c>
      <c r="I36" s="230" t="s">
        <v>385</v>
      </c>
      <c r="J36" s="232">
        <f t="shared" si="4"/>
        <v>0</v>
      </c>
      <c r="K36" s="232">
        <v>45231</v>
      </c>
      <c r="L36" s="230" t="s">
        <v>189</v>
      </c>
      <c r="M36" s="242">
        <v>302382434</v>
      </c>
      <c r="N36" s="230" t="s">
        <v>386</v>
      </c>
      <c r="O36" s="230" t="s">
        <v>192</v>
      </c>
      <c r="P36" s="230" t="s">
        <v>213</v>
      </c>
      <c r="Q36" s="230" t="s">
        <v>303</v>
      </c>
      <c r="R36" s="230">
        <v>0</v>
      </c>
      <c r="S36" s="230">
        <v>0</v>
      </c>
      <c r="T36" s="230">
        <v>0</v>
      </c>
      <c r="U36" s="230">
        <v>0</v>
      </c>
      <c r="V36" s="230">
        <v>0</v>
      </c>
      <c r="W36" s="230">
        <v>0</v>
      </c>
      <c r="X36" s="230">
        <v>0</v>
      </c>
      <c r="Y36" s="234">
        <v>4</v>
      </c>
      <c r="Z36" s="235">
        <f t="shared" si="5"/>
        <v>550</v>
      </c>
      <c r="AA36" s="235">
        <f t="shared" si="5"/>
        <v>100</v>
      </c>
      <c r="AB36" s="236">
        <f t="shared" si="5"/>
        <v>550</v>
      </c>
      <c r="AC36" s="236">
        <f t="shared" si="5"/>
        <v>550</v>
      </c>
      <c r="AD36" s="234">
        <v>300</v>
      </c>
      <c r="AE36" s="234">
        <v>100</v>
      </c>
      <c r="AF36" s="236">
        <v>300</v>
      </c>
      <c r="AG36" s="236">
        <v>300</v>
      </c>
      <c r="AH36" s="234">
        <v>250</v>
      </c>
      <c r="AI36" s="234">
        <v>0</v>
      </c>
      <c r="AJ36" s="237">
        <v>250</v>
      </c>
      <c r="AK36" s="237">
        <v>250</v>
      </c>
      <c r="AL36" s="234"/>
      <c r="AM36" s="234">
        <v>0</v>
      </c>
      <c r="AN36" s="237">
        <v>0</v>
      </c>
      <c r="AO36" s="237">
        <v>0</v>
      </c>
      <c r="AP36" s="234"/>
      <c r="AQ36" s="234">
        <v>0</v>
      </c>
      <c r="AR36" s="236">
        <v>0</v>
      </c>
      <c r="AS36" s="236">
        <v>0</v>
      </c>
      <c r="AT36" s="230"/>
      <c r="AU36" s="230"/>
      <c r="AV36" s="238">
        <f t="shared" si="6"/>
        <v>6</v>
      </c>
      <c r="AW36" s="238">
        <f t="shared" si="6"/>
        <v>6</v>
      </c>
      <c r="AX36" s="234">
        <v>6</v>
      </c>
      <c r="AY36" s="234">
        <v>6</v>
      </c>
      <c r="AZ36" s="229"/>
      <c r="BA36" s="234">
        <v>0</v>
      </c>
      <c r="BB36" s="229"/>
      <c r="BC36" s="234">
        <v>0</v>
      </c>
      <c r="BD36" s="232">
        <v>45231</v>
      </c>
      <c r="BE36" s="232">
        <v>45070</v>
      </c>
      <c r="BF36" s="239" t="s">
        <v>387</v>
      </c>
      <c r="BG36" s="230" t="s">
        <v>231</v>
      </c>
      <c r="BH36" s="230"/>
      <c r="BI36" s="240"/>
      <c r="BJ36" s="241"/>
      <c r="BK36" s="242" t="s">
        <v>198</v>
      </c>
      <c r="BL36" s="242"/>
      <c r="BM36" s="242" t="s">
        <v>199</v>
      </c>
      <c r="BN36" s="231" t="s">
        <v>200</v>
      </c>
      <c r="BO36" s="231">
        <f t="shared" si="7"/>
        <v>2023</v>
      </c>
      <c r="BP36" s="231">
        <f t="shared" si="8"/>
        <v>4</v>
      </c>
      <c r="BQ36" s="231" t="str">
        <f t="shared" si="9"/>
        <v>MMMM</v>
      </c>
      <c r="BR36" s="231"/>
      <c r="BS36" s="231">
        <f t="shared" si="15"/>
        <v>1</v>
      </c>
      <c r="BT36" s="231"/>
      <c r="BU36" s="231" t="s">
        <v>218</v>
      </c>
      <c r="BV36" s="231"/>
      <c r="BW36" s="231"/>
      <c r="BX36" s="231"/>
      <c r="BY36" s="231"/>
      <c r="BZ36" s="238">
        <f t="shared" si="16"/>
        <v>0</v>
      </c>
      <c r="CA36" s="231"/>
      <c r="CB36" s="231"/>
      <c r="CC36" s="231" t="s">
        <v>304</v>
      </c>
      <c r="CD36" s="231" t="s">
        <v>305</v>
      </c>
      <c r="CE36" s="231" t="s">
        <v>206</v>
      </c>
      <c r="CF36" s="231" t="s">
        <v>235</v>
      </c>
      <c r="CG36" s="231" t="s">
        <v>204</v>
      </c>
      <c r="CH36" s="231"/>
      <c r="CI36" s="231"/>
      <c r="CJ36" s="231"/>
      <c r="CK36" s="243">
        <v>12</v>
      </c>
      <c r="CL36" s="243">
        <v>3</v>
      </c>
      <c r="CM36" s="244">
        <f t="shared" si="10"/>
        <v>-9</v>
      </c>
      <c r="CN36" s="243">
        <v>5.5</v>
      </c>
      <c r="CO36" s="243">
        <f t="shared" si="11"/>
        <v>-3.5</v>
      </c>
      <c r="CP36" s="245">
        <f t="shared" si="12"/>
        <v>-9.5</v>
      </c>
      <c r="CR36" s="226"/>
    </row>
    <row r="37" spans="1:96" s="246" customFormat="1" ht="42" customHeight="1" x14ac:dyDescent="0.25">
      <c r="A37" s="227">
        <v>11</v>
      </c>
      <c r="B37" s="228">
        <f t="shared" si="3"/>
        <v>28</v>
      </c>
      <c r="C37" s="229">
        <v>18843</v>
      </c>
      <c r="D37" s="228" t="s">
        <v>185</v>
      </c>
      <c r="E37" s="228" t="s">
        <v>2</v>
      </c>
      <c r="F37" s="230" t="s">
        <v>5</v>
      </c>
      <c r="G37" s="231" t="s">
        <v>388</v>
      </c>
      <c r="H37" s="231" t="s">
        <v>389</v>
      </c>
      <c r="I37" s="230" t="s">
        <v>390</v>
      </c>
      <c r="J37" s="232">
        <f t="shared" si="4"/>
        <v>0</v>
      </c>
      <c r="K37" s="232">
        <v>45170</v>
      </c>
      <c r="L37" s="230" t="s">
        <v>330</v>
      </c>
      <c r="M37" s="233">
        <v>301346557</v>
      </c>
      <c r="N37" s="228" t="s">
        <v>269</v>
      </c>
      <c r="O37" s="228" t="s">
        <v>252</v>
      </c>
      <c r="P37" s="230" t="s">
        <v>240</v>
      </c>
      <c r="Q37" s="230" t="s">
        <v>278</v>
      </c>
      <c r="R37" s="230" t="s">
        <v>279</v>
      </c>
      <c r="S37" s="230" t="s">
        <v>280</v>
      </c>
      <c r="T37" s="230">
        <v>62</v>
      </c>
      <c r="U37" s="234">
        <v>700</v>
      </c>
      <c r="V37" s="234"/>
      <c r="W37" s="234">
        <v>0</v>
      </c>
      <c r="X37" s="234">
        <v>0</v>
      </c>
      <c r="Y37" s="234">
        <v>28</v>
      </c>
      <c r="Z37" s="235">
        <f t="shared" si="5"/>
        <v>3785</v>
      </c>
      <c r="AA37" s="235">
        <f t="shared" si="5"/>
        <v>2285</v>
      </c>
      <c r="AB37" s="236">
        <f t="shared" si="5"/>
        <v>7070</v>
      </c>
      <c r="AC37" s="236">
        <f t="shared" si="5"/>
        <v>7070</v>
      </c>
      <c r="AD37" s="234">
        <v>2000</v>
      </c>
      <c r="AE37" s="234">
        <v>500</v>
      </c>
      <c r="AF37" s="237">
        <v>3500</v>
      </c>
      <c r="AG37" s="237">
        <v>3500</v>
      </c>
      <c r="AH37" s="234"/>
      <c r="AI37" s="234">
        <v>0</v>
      </c>
      <c r="AJ37" s="237">
        <v>0</v>
      </c>
      <c r="AK37" s="237">
        <v>0</v>
      </c>
      <c r="AL37" s="234">
        <v>150</v>
      </c>
      <c r="AM37" s="234">
        <v>150</v>
      </c>
      <c r="AN37" s="237">
        <v>300</v>
      </c>
      <c r="AO37" s="237">
        <v>300</v>
      </c>
      <c r="AP37" s="234"/>
      <c r="AQ37" s="234">
        <v>0</v>
      </c>
      <c r="AR37" s="237">
        <v>0</v>
      </c>
      <c r="AS37" s="237">
        <v>0</v>
      </c>
      <c r="AT37" s="230"/>
      <c r="AU37" s="230"/>
      <c r="AV37" s="238">
        <f t="shared" si="6"/>
        <v>10</v>
      </c>
      <c r="AW37" s="238">
        <f t="shared" si="6"/>
        <v>10</v>
      </c>
      <c r="AX37" s="234">
        <v>10</v>
      </c>
      <c r="AY37" s="234">
        <v>10</v>
      </c>
      <c r="AZ37" s="229"/>
      <c r="BA37" s="234">
        <v>0</v>
      </c>
      <c r="BB37" s="229"/>
      <c r="BC37" s="234">
        <v>0</v>
      </c>
      <c r="BD37" s="232">
        <v>45170</v>
      </c>
      <c r="BE37" s="232">
        <v>45107</v>
      </c>
      <c r="BF37" s="239" t="s">
        <v>0</v>
      </c>
      <c r="BG37" s="230" t="s">
        <v>231</v>
      </c>
      <c r="BH37" s="230">
        <v>0</v>
      </c>
      <c r="BI37" s="240"/>
      <c r="BJ37" s="241">
        <v>0</v>
      </c>
      <c r="BK37" s="242" t="s">
        <v>198</v>
      </c>
      <c r="BL37" s="242"/>
      <c r="BM37" s="242" t="s">
        <v>199</v>
      </c>
      <c r="BN37" s="231" t="s">
        <v>200</v>
      </c>
      <c r="BO37" s="231">
        <f t="shared" si="7"/>
        <v>2023</v>
      </c>
      <c r="BP37" s="231">
        <f t="shared" si="8"/>
        <v>3</v>
      </c>
      <c r="BQ37" s="231" t="str">
        <f t="shared" si="9"/>
        <v>MMMM</v>
      </c>
      <c r="BR37" s="231"/>
      <c r="BS37" s="231">
        <f t="shared" si="15"/>
        <v>1</v>
      </c>
      <c r="BT37" s="231"/>
      <c r="BU37" s="231" t="s">
        <v>241</v>
      </c>
      <c r="BV37" s="231"/>
      <c r="BW37" s="231"/>
      <c r="BX37" s="231"/>
      <c r="BY37" s="231"/>
      <c r="BZ37" s="238">
        <f t="shared" si="16"/>
        <v>0</v>
      </c>
      <c r="CA37" s="231"/>
      <c r="CB37" s="231" t="str">
        <f>+IF(BN37="йирик",CONCATENATE(E37," Инвестициялар, саноат ва савдо бош бошқармаси бошлиғи"),IF(BN37="ўрта",CONCATENATE(E37," Инвестициялар, саноат ва савдо бош бошқармаси бошлиғи биринчи ўринбосари"),_xlfn.CONCAT(F37," ҳокими ўринбосари")))</f>
        <v>Боғот тумани ҳокими ўринбосари</v>
      </c>
      <c r="CC37" s="231" t="s">
        <v>219</v>
      </c>
      <c r="CD37" s="231" t="s">
        <v>220</v>
      </c>
      <c r="CE37" s="231" t="s">
        <v>221</v>
      </c>
      <c r="CF37" s="231" t="s">
        <v>205</v>
      </c>
      <c r="CG37" s="231" t="s">
        <v>206</v>
      </c>
      <c r="CH37" s="231"/>
      <c r="CI37" s="231"/>
      <c r="CJ37" s="231"/>
      <c r="CK37" s="243">
        <v>2</v>
      </c>
      <c r="CL37" s="243">
        <v>2</v>
      </c>
      <c r="CM37" s="244">
        <f t="shared" si="10"/>
        <v>0</v>
      </c>
      <c r="CN37" s="243"/>
      <c r="CO37" s="243">
        <f t="shared" si="11"/>
        <v>0</v>
      </c>
      <c r="CP37" s="245">
        <f t="shared" si="12"/>
        <v>-10</v>
      </c>
      <c r="CR37" s="226"/>
    </row>
    <row r="38" spans="1:96" s="246" customFormat="1" ht="42" customHeight="1" x14ac:dyDescent="0.25">
      <c r="A38" s="227">
        <v>11</v>
      </c>
      <c r="B38" s="228">
        <f t="shared" si="3"/>
        <v>29</v>
      </c>
      <c r="C38" s="229">
        <v>18813</v>
      </c>
      <c r="D38" s="228" t="s">
        <v>185</v>
      </c>
      <c r="E38" s="228" t="s">
        <v>2</v>
      </c>
      <c r="F38" s="230" t="s">
        <v>5</v>
      </c>
      <c r="G38" s="257" t="s">
        <v>391</v>
      </c>
      <c r="H38" s="231" t="s">
        <v>392</v>
      </c>
      <c r="I38" s="230" t="s">
        <v>393</v>
      </c>
      <c r="J38" s="232">
        <f t="shared" si="4"/>
        <v>0</v>
      </c>
      <c r="K38" s="232">
        <v>45087</v>
      </c>
      <c r="L38" s="230" t="s">
        <v>189</v>
      </c>
      <c r="M38" s="233">
        <v>300865481</v>
      </c>
      <c r="N38" s="228" t="s">
        <v>191</v>
      </c>
      <c r="O38" s="228" t="s">
        <v>192</v>
      </c>
      <c r="P38" s="230" t="s">
        <v>193</v>
      </c>
      <c r="Q38" s="230" t="s">
        <v>194</v>
      </c>
      <c r="R38" s="230"/>
      <c r="S38" s="230" t="s">
        <v>195</v>
      </c>
      <c r="T38" s="230" t="s">
        <v>184</v>
      </c>
      <c r="U38" s="234">
        <v>100</v>
      </c>
      <c r="V38" s="234"/>
      <c r="W38" s="234">
        <v>0</v>
      </c>
      <c r="X38" s="234">
        <v>0</v>
      </c>
      <c r="Y38" s="234">
        <v>4</v>
      </c>
      <c r="Z38" s="235">
        <f t="shared" si="5"/>
        <v>245</v>
      </c>
      <c r="AA38" s="235">
        <f t="shared" si="5"/>
        <v>200</v>
      </c>
      <c r="AB38" s="236">
        <f t="shared" si="5"/>
        <v>500</v>
      </c>
      <c r="AC38" s="236">
        <f t="shared" si="5"/>
        <v>500</v>
      </c>
      <c r="AD38" s="234">
        <v>45</v>
      </c>
      <c r="AE38" s="234">
        <v>0</v>
      </c>
      <c r="AF38" s="237">
        <v>200</v>
      </c>
      <c r="AG38" s="237">
        <v>200</v>
      </c>
      <c r="AH38" s="234">
        <v>200</v>
      </c>
      <c r="AI38" s="234">
        <v>200</v>
      </c>
      <c r="AJ38" s="237">
        <v>300</v>
      </c>
      <c r="AK38" s="237">
        <v>300</v>
      </c>
      <c r="AL38" s="234"/>
      <c r="AM38" s="234">
        <v>0</v>
      </c>
      <c r="AN38" s="237">
        <v>0</v>
      </c>
      <c r="AO38" s="237">
        <v>0</v>
      </c>
      <c r="AP38" s="234"/>
      <c r="AQ38" s="234">
        <v>0</v>
      </c>
      <c r="AR38" s="237">
        <v>0</v>
      </c>
      <c r="AS38" s="237">
        <v>0</v>
      </c>
      <c r="AT38" s="230"/>
      <c r="AU38" s="230"/>
      <c r="AV38" s="238">
        <f t="shared" si="6"/>
        <v>2</v>
      </c>
      <c r="AW38" s="238">
        <f t="shared" si="6"/>
        <v>2</v>
      </c>
      <c r="AX38" s="234">
        <v>2</v>
      </c>
      <c r="AY38" s="234">
        <v>2</v>
      </c>
      <c r="AZ38" s="229"/>
      <c r="BA38" s="234">
        <v>0</v>
      </c>
      <c r="BB38" s="229"/>
      <c r="BC38" s="234">
        <v>0</v>
      </c>
      <c r="BD38" s="232">
        <v>45087</v>
      </c>
      <c r="BE38" s="232">
        <v>45107</v>
      </c>
      <c r="BF38" s="239" t="s">
        <v>0</v>
      </c>
      <c r="BG38" s="230" t="s">
        <v>394</v>
      </c>
      <c r="BH38" s="230">
        <v>0</v>
      </c>
      <c r="BI38" s="258"/>
      <c r="BJ38" s="241"/>
      <c r="BK38" s="242" t="s">
        <v>198</v>
      </c>
      <c r="BL38" s="242"/>
      <c r="BM38" s="242" t="s">
        <v>199</v>
      </c>
      <c r="BN38" s="231" t="s">
        <v>200</v>
      </c>
      <c r="BO38" s="231">
        <f t="shared" si="7"/>
        <v>2023</v>
      </c>
      <c r="BP38" s="231">
        <f t="shared" si="8"/>
        <v>2</v>
      </c>
      <c r="BQ38" s="231" t="str">
        <f t="shared" si="9"/>
        <v>MMMM</v>
      </c>
      <c r="BR38" s="231"/>
      <c r="BS38" s="231">
        <f t="shared" si="15"/>
        <v>10</v>
      </c>
      <c r="BT38" s="231"/>
      <c r="BU38" s="231" t="s">
        <v>241</v>
      </c>
      <c r="BV38" s="231"/>
      <c r="BW38" s="231"/>
      <c r="BX38" s="231"/>
      <c r="BY38" s="231"/>
      <c r="BZ38" s="238">
        <f t="shared" si="16"/>
        <v>0</v>
      </c>
      <c r="CA38" s="231"/>
      <c r="CB38" s="231" t="str">
        <f>+IF(BN38="йирик",CONCATENATE(E38," Инвестициялар, саноат ва савдо бош бошқармаси бошлиғи"),IF(BN38="ўрта",CONCATENATE(E38," Инвестициялар, саноат ва савдо бош бошқармаси бошлиғи биринчи ўринбосари"),_xlfn.CONCAT(F38," ҳокими ўринбосари")))</f>
        <v>Боғот тумани ҳокими ўринбосари</v>
      </c>
      <c r="CC38" s="231" t="s">
        <v>202</v>
      </c>
      <c r="CD38" s="231" t="s">
        <v>203</v>
      </c>
      <c r="CE38" s="231" t="s">
        <v>204</v>
      </c>
      <c r="CF38" s="231" t="s">
        <v>205</v>
      </c>
      <c r="CG38" s="231" t="s">
        <v>206</v>
      </c>
      <c r="CH38" s="231"/>
      <c r="CI38" s="231"/>
      <c r="CJ38" s="231"/>
      <c r="CK38" s="243">
        <v>0</v>
      </c>
      <c r="CL38" s="243">
        <v>0</v>
      </c>
      <c r="CM38" s="244">
        <f t="shared" si="10"/>
        <v>0</v>
      </c>
      <c r="CN38" s="243"/>
      <c r="CO38" s="243">
        <f t="shared" si="11"/>
        <v>0</v>
      </c>
      <c r="CP38" s="245">
        <f t="shared" si="12"/>
        <v>-2</v>
      </c>
      <c r="CR38" s="226"/>
    </row>
    <row r="39" spans="1:96" s="246" customFormat="1" ht="42" customHeight="1" x14ac:dyDescent="0.25">
      <c r="A39" s="227">
        <v>11</v>
      </c>
      <c r="B39" s="228">
        <f t="shared" si="3"/>
        <v>30</v>
      </c>
      <c r="C39" s="229">
        <v>36600</v>
      </c>
      <c r="D39" s="228" t="s">
        <v>222</v>
      </c>
      <c r="E39" s="228" t="s">
        <v>2</v>
      </c>
      <c r="F39" s="230" t="s">
        <v>5</v>
      </c>
      <c r="G39" s="231" t="s">
        <v>395</v>
      </c>
      <c r="H39" s="231" t="s">
        <v>396</v>
      </c>
      <c r="I39" s="230" t="s">
        <v>397</v>
      </c>
      <c r="J39" s="232">
        <f t="shared" si="4"/>
        <v>0</v>
      </c>
      <c r="K39" s="232">
        <v>45108</v>
      </c>
      <c r="L39" s="230" t="s">
        <v>189</v>
      </c>
      <c r="M39" s="242">
        <v>300223821</v>
      </c>
      <c r="N39" s="230" t="s">
        <v>269</v>
      </c>
      <c r="O39" s="230" t="s">
        <v>252</v>
      </c>
      <c r="P39" s="230" t="s">
        <v>193</v>
      </c>
      <c r="Q39" s="230" t="s">
        <v>194</v>
      </c>
      <c r="R39" s="230">
        <v>0</v>
      </c>
      <c r="S39" s="230">
        <v>0</v>
      </c>
      <c r="T39" s="230">
        <v>0</v>
      </c>
      <c r="U39" s="230">
        <v>0</v>
      </c>
      <c r="V39" s="230">
        <v>0</v>
      </c>
      <c r="W39" s="230">
        <v>0</v>
      </c>
      <c r="X39" s="230">
        <v>0</v>
      </c>
      <c r="Y39" s="234">
        <v>4</v>
      </c>
      <c r="Z39" s="235">
        <f t="shared" si="5"/>
        <v>1400</v>
      </c>
      <c r="AA39" s="235">
        <f t="shared" si="5"/>
        <v>700</v>
      </c>
      <c r="AB39" s="236">
        <f t="shared" si="5"/>
        <v>1400</v>
      </c>
      <c r="AC39" s="236">
        <f t="shared" si="5"/>
        <v>1400</v>
      </c>
      <c r="AD39" s="234">
        <v>1400</v>
      </c>
      <c r="AE39" s="234">
        <v>700</v>
      </c>
      <c r="AF39" s="236">
        <v>1400</v>
      </c>
      <c r="AG39" s="236">
        <v>1400</v>
      </c>
      <c r="AH39" s="234"/>
      <c r="AI39" s="234">
        <v>0</v>
      </c>
      <c r="AJ39" s="237">
        <v>0</v>
      </c>
      <c r="AK39" s="237">
        <v>0</v>
      </c>
      <c r="AL39" s="234"/>
      <c r="AM39" s="234">
        <v>0</v>
      </c>
      <c r="AN39" s="237">
        <v>0</v>
      </c>
      <c r="AO39" s="237">
        <v>0</v>
      </c>
      <c r="AP39" s="234"/>
      <c r="AQ39" s="234">
        <v>0</v>
      </c>
      <c r="AR39" s="236">
        <v>0</v>
      </c>
      <c r="AS39" s="236">
        <v>0</v>
      </c>
      <c r="AT39" s="230"/>
      <c r="AU39" s="230"/>
      <c r="AV39" s="238">
        <f t="shared" si="6"/>
        <v>10</v>
      </c>
      <c r="AW39" s="238">
        <f t="shared" si="6"/>
        <v>10</v>
      </c>
      <c r="AX39" s="234">
        <v>10</v>
      </c>
      <c r="AY39" s="234">
        <v>5</v>
      </c>
      <c r="AZ39" s="229"/>
      <c r="BA39" s="234">
        <v>5</v>
      </c>
      <c r="BB39" s="229"/>
      <c r="BC39" s="234">
        <v>0</v>
      </c>
      <c r="BD39" s="232">
        <v>45108</v>
      </c>
      <c r="BE39" s="232">
        <v>45107</v>
      </c>
      <c r="BF39" s="239" t="s">
        <v>0</v>
      </c>
      <c r="BG39" s="230" t="s">
        <v>254</v>
      </c>
      <c r="BH39" s="230"/>
      <c r="BI39" s="240"/>
      <c r="BJ39" s="241"/>
      <c r="BK39" s="242" t="s">
        <v>198</v>
      </c>
      <c r="BL39" s="242"/>
      <c r="BM39" s="242" t="s">
        <v>199</v>
      </c>
      <c r="BN39" s="231" t="s">
        <v>200</v>
      </c>
      <c r="BO39" s="231">
        <f t="shared" si="7"/>
        <v>2023</v>
      </c>
      <c r="BP39" s="231">
        <f t="shared" si="8"/>
        <v>3</v>
      </c>
      <c r="BQ39" s="231" t="str">
        <f t="shared" si="9"/>
        <v>MMMM</v>
      </c>
      <c r="BR39" s="231"/>
      <c r="BS39" s="231">
        <f t="shared" si="15"/>
        <v>1</v>
      </c>
      <c r="BT39" s="231"/>
      <c r="BU39" s="231" t="s">
        <v>241</v>
      </c>
      <c r="BV39" s="231"/>
      <c r="BW39" s="231"/>
      <c r="BX39" s="231"/>
      <c r="BY39" s="231"/>
      <c r="BZ39" s="238">
        <f t="shared" si="16"/>
        <v>0</v>
      </c>
      <c r="CA39" s="231"/>
      <c r="CB39" s="231"/>
      <c r="CC39" s="231" t="s">
        <v>202</v>
      </c>
      <c r="CD39" s="231" t="s">
        <v>203</v>
      </c>
      <c r="CE39" s="231" t="s">
        <v>204</v>
      </c>
      <c r="CF39" s="231" t="s">
        <v>235</v>
      </c>
      <c r="CG39" s="231" t="s">
        <v>204</v>
      </c>
      <c r="CH39" s="231"/>
      <c r="CI39" s="231"/>
      <c r="CJ39" s="231"/>
      <c r="CK39" s="243">
        <v>2</v>
      </c>
      <c r="CL39" s="243">
        <v>2</v>
      </c>
      <c r="CM39" s="244">
        <f t="shared" si="10"/>
        <v>0</v>
      </c>
      <c r="CN39" s="243">
        <v>2</v>
      </c>
      <c r="CO39" s="243">
        <f t="shared" si="11"/>
        <v>2</v>
      </c>
      <c r="CP39" s="245">
        <f t="shared" si="12"/>
        <v>-8</v>
      </c>
      <c r="CR39" s="226"/>
    </row>
    <row r="40" spans="1:96" s="246" customFormat="1" ht="42" customHeight="1" x14ac:dyDescent="0.25">
      <c r="A40" s="227">
        <v>11</v>
      </c>
      <c r="B40" s="228">
        <f t="shared" si="3"/>
        <v>31</v>
      </c>
      <c r="C40" s="229">
        <v>36560</v>
      </c>
      <c r="D40" s="228" t="s">
        <v>222</v>
      </c>
      <c r="E40" s="228" t="s">
        <v>2</v>
      </c>
      <c r="F40" s="230" t="s">
        <v>5</v>
      </c>
      <c r="G40" s="231" t="s">
        <v>398</v>
      </c>
      <c r="H40" s="231" t="s">
        <v>399</v>
      </c>
      <c r="I40" s="230" t="s">
        <v>400</v>
      </c>
      <c r="J40" s="232">
        <f t="shared" si="4"/>
        <v>0</v>
      </c>
      <c r="K40" s="232">
        <v>45170</v>
      </c>
      <c r="L40" s="230" t="s">
        <v>401</v>
      </c>
      <c r="M40" s="242">
        <v>204998879</v>
      </c>
      <c r="N40" s="230" t="s">
        <v>402</v>
      </c>
      <c r="O40" s="230" t="s">
        <v>192</v>
      </c>
      <c r="P40" s="230" t="s">
        <v>240</v>
      </c>
      <c r="Q40" s="230" t="s">
        <v>403</v>
      </c>
      <c r="R40" s="230">
        <v>0</v>
      </c>
      <c r="S40" s="230">
        <v>0</v>
      </c>
      <c r="T40" s="230">
        <v>0</v>
      </c>
      <c r="U40" s="230">
        <v>0</v>
      </c>
      <c r="V40" s="230">
        <v>0</v>
      </c>
      <c r="W40" s="230">
        <v>0</v>
      </c>
      <c r="X40" s="230">
        <v>0</v>
      </c>
      <c r="Y40" s="234">
        <v>6</v>
      </c>
      <c r="Z40" s="235">
        <f t="shared" si="5"/>
        <v>500</v>
      </c>
      <c r="AA40" s="235">
        <f t="shared" si="5"/>
        <v>400</v>
      </c>
      <c r="AB40" s="236">
        <f t="shared" si="5"/>
        <v>500</v>
      </c>
      <c r="AC40" s="236">
        <f t="shared" si="5"/>
        <v>500</v>
      </c>
      <c r="AD40" s="234">
        <v>200</v>
      </c>
      <c r="AE40" s="234">
        <v>100</v>
      </c>
      <c r="AF40" s="236">
        <v>320</v>
      </c>
      <c r="AG40" s="236">
        <v>320</v>
      </c>
      <c r="AH40" s="234">
        <v>300</v>
      </c>
      <c r="AI40" s="234">
        <v>300</v>
      </c>
      <c r="AJ40" s="237">
        <v>180</v>
      </c>
      <c r="AK40" s="237">
        <v>180</v>
      </c>
      <c r="AL40" s="234"/>
      <c r="AM40" s="234">
        <v>0</v>
      </c>
      <c r="AN40" s="237">
        <v>0</v>
      </c>
      <c r="AO40" s="237">
        <v>0</v>
      </c>
      <c r="AP40" s="234"/>
      <c r="AQ40" s="234">
        <v>0</v>
      </c>
      <c r="AR40" s="236">
        <v>0</v>
      </c>
      <c r="AS40" s="236">
        <v>0</v>
      </c>
      <c r="AT40" s="230"/>
      <c r="AU40" s="230"/>
      <c r="AV40" s="238">
        <f t="shared" si="6"/>
        <v>5</v>
      </c>
      <c r="AW40" s="238">
        <f t="shared" si="6"/>
        <v>5</v>
      </c>
      <c r="AX40" s="234">
        <v>5</v>
      </c>
      <c r="AY40" s="234">
        <v>5</v>
      </c>
      <c r="AZ40" s="229"/>
      <c r="BA40" s="234">
        <v>0</v>
      </c>
      <c r="BB40" s="229"/>
      <c r="BC40" s="234">
        <v>0</v>
      </c>
      <c r="BD40" s="232">
        <v>45170</v>
      </c>
      <c r="BE40" s="232">
        <v>45029</v>
      </c>
      <c r="BF40" s="239" t="s">
        <v>404</v>
      </c>
      <c r="BG40" s="230" t="s">
        <v>199</v>
      </c>
      <c r="BH40" s="230"/>
      <c r="BI40" s="240"/>
      <c r="BJ40" s="241"/>
      <c r="BK40" s="242" t="s">
        <v>198</v>
      </c>
      <c r="BL40" s="242"/>
      <c r="BM40" s="242" t="s">
        <v>199</v>
      </c>
      <c r="BN40" s="231" t="s">
        <v>200</v>
      </c>
      <c r="BO40" s="231">
        <f t="shared" si="7"/>
        <v>2023</v>
      </c>
      <c r="BP40" s="231">
        <f t="shared" si="8"/>
        <v>3</v>
      </c>
      <c r="BQ40" s="231" t="str">
        <f t="shared" si="9"/>
        <v>MMMM</v>
      </c>
      <c r="BR40" s="231"/>
      <c r="BS40" s="231">
        <f t="shared" si="15"/>
        <v>1</v>
      </c>
      <c r="BT40" s="231">
        <v>14</v>
      </c>
      <c r="BU40" s="231" t="s">
        <v>232</v>
      </c>
      <c r="BV40" s="231">
        <v>2</v>
      </c>
      <c r="BW40" s="231"/>
      <c r="BX40" s="231"/>
      <c r="BY40" s="231"/>
      <c r="BZ40" s="238">
        <f t="shared" si="16"/>
        <v>0</v>
      </c>
      <c r="CA40" s="231"/>
      <c r="CB40" s="231"/>
      <c r="CC40" s="231" t="s">
        <v>219</v>
      </c>
      <c r="CD40" s="231" t="s">
        <v>220</v>
      </c>
      <c r="CE40" s="231" t="s">
        <v>221</v>
      </c>
      <c r="CF40" s="231" t="s">
        <v>235</v>
      </c>
      <c r="CG40" s="231" t="s">
        <v>204</v>
      </c>
      <c r="CH40" s="231"/>
      <c r="CI40" s="231"/>
      <c r="CJ40" s="231"/>
      <c r="CK40" s="243">
        <v>5</v>
      </c>
      <c r="CL40" s="243">
        <v>2</v>
      </c>
      <c r="CM40" s="244">
        <f t="shared" si="10"/>
        <v>-3</v>
      </c>
      <c r="CN40" s="243"/>
      <c r="CO40" s="243">
        <f t="shared" si="11"/>
        <v>-3</v>
      </c>
      <c r="CP40" s="245">
        <f t="shared" si="12"/>
        <v>-8</v>
      </c>
      <c r="CR40" s="226"/>
    </row>
    <row r="41" spans="1:96" s="246" customFormat="1" ht="42" customHeight="1" x14ac:dyDescent="0.25">
      <c r="A41" s="227">
        <v>11</v>
      </c>
      <c r="B41" s="228">
        <f t="shared" si="3"/>
        <v>32</v>
      </c>
      <c r="C41" s="229">
        <v>18796</v>
      </c>
      <c r="D41" s="228" t="s">
        <v>185</v>
      </c>
      <c r="E41" s="228" t="s">
        <v>2</v>
      </c>
      <c r="F41" s="230" t="s">
        <v>5</v>
      </c>
      <c r="G41" s="231" t="s">
        <v>405</v>
      </c>
      <c r="H41" s="231" t="s">
        <v>406</v>
      </c>
      <c r="I41" s="230" t="s">
        <v>407</v>
      </c>
      <c r="J41" s="232">
        <f t="shared" si="4"/>
        <v>0</v>
      </c>
      <c r="K41" s="232">
        <v>45015</v>
      </c>
      <c r="L41" s="230" t="s">
        <v>189</v>
      </c>
      <c r="M41" s="233">
        <v>203084284</v>
      </c>
      <c r="N41" s="228" t="s">
        <v>408</v>
      </c>
      <c r="O41" s="228" t="s">
        <v>192</v>
      </c>
      <c r="P41" s="230" t="s">
        <v>193</v>
      </c>
      <c r="Q41" s="230" t="s">
        <v>194</v>
      </c>
      <c r="R41" s="230"/>
      <c r="S41" s="230" t="s">
        <v>195</v>
      </c>
      <c r="T41" s="230" t="s">
        <v>184</v>
      </c>
      <c r="U41" s="234">
        <v>100</v>
      </c>
      <c r="V41" s="234"/>
      <c r="W41" s="234">
        <v>0</v>
      </c>
      <c r="X41" s="234">
        <v>0</v>
      </c>
      <c r="Y41" s="234">
        <v>4</v>
      </c>
      <c r="Z41" s="235">
        <f t="shared" si="5"/>
        <v>450</v>
      </c>
      <c r="AA41" s="235">
        <f t="shared" si="5"/>
        <v>100</v>
      </c>
      <c r="AB41" s="236">
        <f t="shared" si="5"/>
        <v>600</v>
      </c>
      <c r="AC41" s="236">
        <f t="shared" si="5"/>
        <v>600</v>
      </c>
      <c r="AD41" s="234">
        <v>150</v>
      </c>
      <c r="AE41" s="234">
        <v>100</v>
      </c>
      <c r="AF41" s="237">
        <v>300</v>
      </c>
      <c r="AG41" s="237">
        <v>300</v>
      </c>
      <c r="AH41" s="234">
        <v>300</v>
      </c>
      <c r="AI41" s="234">
        <v>0</v>
      </c>
      <c r="AJ41" s="237">
        <v>300</v>
      </c>
      <c r="AK41" s="237">
        <v>300</v>
      </c>
      <c r="AL41" s="234"/>
      <c r="AM41" s="234">
        <v>0</v>
      </c>
      <c r="AN41" s="237">
        <v>0</v>
      </c>
      <c r="AO41" s="237">
        <v>0</v>
      </c>
      <c r="AP41" s="234"/>
      <c r="AQ41" s="234">
        <v>0</v>
      </c>
      <c r="AR41" s="237">
        <v>0</v>
      </c>
      <c r="AS41" s="237">
        <v>0</v>
      </c>
      <c r="AT41" s="230"/>
      <c r="AU41" s="230"/>
      <c r="AV41" s="238">
        <f t="shared" si="6"/>
        <v>6</v>
      </c>
      <c r="AW41" s="238">
        <f t="shared" si="6"/>
        <v>6</v>
      </c>
      <c r="AX41" s="234">
        <v>6</v>
      </c>
      <c r="AY41" s="234">
        <v>6</v>
      </c>
      <c r="AZ41" s="229"/>
      <c r="BA41" s="234">
        <v>0</v>
      </c>
      <c r="BB41" s="229"/>
      <c r="BC41" s="234">
        <v>0</v>
      </c>
      <c r="BD41" s="232">
        <v>45015</v>
      </c>
      <c r="BE41" s="232">
        <v>45014</v>
      </c>
      <c r="BF41" s="239" t="s">
        <v>409</v>
      </c>
      <c r="BG41" s="230" t="s">
        <v>197</v>
      </c>
      <c r="BH41" s="230" t="s">
        <v>410</v>
      </c>
      <c r="BI41" s="240"/>
      <c r="BJ41" s="241" t="s">
        <v>411</v>
      </c>
      <c r="BK41" s="242" t="s">
        <v>198</v>
      </c>
      <c r="BL41" s="242"/>
      <c r="BM41" s="242" t="s">
        <v>199</v>
      </c>
      <c r="BN41" s="231" t="s">
        <v>200</v>
      </c>
      <c r="BO41" s="231">
        <f t="shared" si="7"/>
        <v>2023</v>
      </c>
      <c r="BP41" s="231">
        <f t="shared" si="8"/>
        <v>1</v>
      </c>
      <c r="BQ41" s="231" t="str">
        <f t="shared" si="9"/>
        <v>MMMM</v>
      </c>
      <c r="BR41" s="231" t="s">
        <v>255</v>
      </c>
      <c r="BS41" s="231">
        <f t="shared" si="15"/>
        <v>30</v>
      </c>
      <c r="BT41" s="231">
        <v>31</v>
      </c>
      <c r="BU41" s="231" t="s">
        <v>255</v>
      </c>
      <c r="BV41" s="231">
        <v>1</v>
      </c>
      <c r="BW41" s="231"/>
      <c r="BX41" s="231"/>
      <c r="BY41" s="231"/>
      <c r="BZ41" s="238">
        <f t="shared" si="16"/>
        <v>0</v>
      </c>
      <c r="CA41" s="231"/>
      <c r="CB41" s="231" t="str">
        <f>+IF(BN41="йирик",CONCATENATE(E41," Инвестициялар, саноат ва савдо бош бошқармаси бошлиғи"),IF(BN41="ўрта",CONCATENATE(E41," Инвестициялар, саноат ва савдо бош бошқармаси бошлиғи биринчи ўринбосари"),_xlfn.CONCAT(F41," ҳокими ўринбосари")))</f>
        <v>Боғот тумани ҳокими ўринбосари</v>
      </c>
      <c r="CC41" s="231" t="s">
        <v>202</v>
      </c>
      <c r="CD41" s="231" t="s">
        <v>203</v>
      </c>
      <c r="CE41" s="231" t="s">
        <v>204</v>
      </c>
      <c r="CF41" s="231" t="s">
        <v>205</v>
      </c>
      <c r="CG41" s="231" t="s">
        <v>206</v>
      </c>
      <c r="CH41" s="231"/>
      <c r="CI41" s="231"/>
      <c r="CJ41" s="231"/>
      <c r="CK41" s="243">
        <v>3</v>
      </c>
      <c r="CL41" s="243">
        <v>6</v>
      </c>
      <c r="CM41" s="244">
        <f t="shared" si="10"/>
        <v>3</v>
      </c>
      <c r="CN41" s="243">
        <v>1</v>
      </c>
      <c r="CO41" s="243">
        <f t="shared" si="11"/>
        <v>4</v>
      </c>
      <c r="CP41" s="245">
        <f t="shared" si="12"/>
        <v>-2</v>
      </c>
      <c r="CR41" s="226"/>
    </row>
    <row r="42" spans="1:96" s="246" customFormat="1" ht="42" customHeight="1" x14ac:dyDescent="0.25">
      <c r="A42" s="227">
        <v>11</v>
      </c>
      <c r="B42" s="228">
        <f t="shared" si="3"/>
        <v>33</v>
      </c>
      <c r="C42" s="229">
        <v>36576</v>
      </c>
      <c r="D42" s="228" t="s">
        <v>222</v>
      </c>
      <c r="E42" s="228" t="s">
        <v>2</v>
      </c>
      <c r="F42" s="230" t="s">
        <v>5</v>
      </c>
      <c r="G42" s="231" t="s">
        <v>412</v>
      </c>
      <c r="H42" s="231" t="s">
        <v>413</v>
      </c>
      <c r="I42" s="230" t="s">
        <v>414</v>
      </c>
      <c r="J42" s="232">
        <f t="shared" si="4"/>
        <v>0</v>
      </c>
      <c r="K42" s="232">
        <v>45229</v>
      </c>
      <c r="L42" s="230" t="s">
        <v>189</v>
      </c>
      <c r="M42" s="242">
        <v>202598744</v>
      </c>
      <c r="N42" s="230" t="s">
        <v>402</v>
      </c>
      <c r="O42" s="230" t="s">
        <v>192</v>
      </c>
      <c r="P42" s="230" t="s">
        <v>240</v>
      </c>
      <c r="Q42" s="230" t="s">
        <v>278</v>
      </c>
      <c r="R42" s="230" t="s">
        <v>279</v>
      </c>
      <c r="S42" s="230" t="s">
        <v>280</v>
      </c>
      <c r="T42" s="230">
        <v>60</v>
      </c>
      <c r="U42" s="230">
        <v>100</v>
      </c>
      <c r="V42" s="230">
        <v>17</v>
      </c>
      <c r="W42" s="230">
        <v>0</v>
      </c>
      <c r="X42" s="230">
        <v>0</v>
      </c>
      <c r="Y42" s="234">
        <v>4</v>
      </c>
      <c r="Z42" s="235">
        <f t="shared" ref="Z42:AC73" si="17">+AD42+AH42+AL42*11.9+AP42*11.9</f>
        <v>990</v>
      </c>
      <c r="AA42" s="235">
        <f t="shared" si="17"/>
        <v>840</v>
      </c>
      <c r="AB42" s="236">
        <f t="shared" si="17"/>
        <v>1200</v>
      </c>
      <c r="AC42" s="236">
        <f t="shared" si="17"/>
        <v>1200</v>
      </c>
      <c r="AD42" s="234">
        <v>190</v>
      </c>
      <c r="AE42" s="234">
        <v>40</v>
      </c>
      <c r="AF42" s="236">
        <v>1000</v>
      </c>
      <c r="AG42" s="236">
        <v>1000</v>
      </c>
      <c r="AH42" s="234">
        <v>800</v>
      </c>
      <c r="AI42" s="234">
        <v>800</v>
      </c>
      <c r="AJ42" s="237">
        <v>200</v>
      </c>
      <c r="AK42" s="237">
        <v>200</v>
      </c>
      <c r="AL42" s="234"/>
      <c r="AM42" s="234">
        <v>0</v>
      </c>
      <c r="AN42" s="237">
        <v>0</v>
      </c>
      <c r="AO42" s="237">
        <v>0</v>
      </c>
      <c r="AP42" s="234"/>
      <c r="AQ42" s="234">
        <v>0</v>
      </c>
      <c r="AR42" s="236">
        <v>0</v>
      </c>
      <c r="AS42" s="236">
        <v>0</v>
      </c>
      <c r="AT42" s="230"/>
      <c r="AU42" s="230"/>
      <c r="AV42" s="238">
        <f t="shared" ref="AV42:AW73" si="18">+AX42+AZ42+BB42</f>
        <v>5</v>
      </c>
      <c r="AW42" s="238">
        <f t="shared" si="18"/>
        <v>5</v>
      </c>
      <c r="AX42" s="234">
        <v>5</v>
      </c>
      <c r="AY42" s="234">
        <v>5</v>
      </c>
      <c r="AZ42" s="229"/>
      <c r="BA42" s="234">
        <v>0</v>
      </c>
      <c r="BB42" s="229"/>
      <c r="BC42" s="234">
        <v>0</v>
      </c>
      <c r="BD42" s="232">
        <v>45229</v>
      </c>
      <c r="BE42" s="232">
        <v>45107</v>
      </c>
      <c r="BF42" s="239" t="s">
        <v>0</v>
      </c>
      <c r="BG42" s="230" t="s">
        <v>231</v>
      </c>
      <c r="BH42" s="230"/>
      <c r="BI42" s="240"/>
      <c r="BJ42" s="241"/>
      <c r="BK42" s="242" t="s">
        <v>198</v>
      </c>
      <c r="BL42" s="242"/>
      <c r="BM42" s="242" t="s">
        <v>199</v>
      </c>
      <c r="BN42" s="231" t="s">
        <v>200</v>
      </c>
      <c r="BO42" s="231">
        <f t="shared" si="7"/>
        <v>2023</v>
      </c>
      <c r="BP42" s="231">
        <f t="shared" si="8"/>
        <v>4</v>
      </c>
      <c r="BQ42" s="231" t="str">
        <f t="shared" si="9"/>
        <v>MMMM</v>
      </c>
      <c r="BR42" s="231"/>
      <c r="BS42" s="231">
        <f t="shared" si="15"/>
        <v>30</v>
      </c>
      <c r="BT42" s="231"/>
      <c r="BU42" s="231" t="s">
        <v>241</v>
      </c>
      <c r="BV42" s="231"/>
      <c r="BW42" s="231"/>
      <c r="BX42" s="231"/>
      <c r="BY42" s="231"/>
      <c r="BZ42" s="238">
        <f t="shared" si="16"/>
        <v>0</v>
      </c>
      <c r="CA42" s="231"/>
      <c r="CB42" s="231"/>
      <c r="CC42" s="231" t="s">
        <v>219</v>
      </c>
      <c r="CD42" s="231" t="s">
        <v>220</v>
      </c>
      <c r="CE42" s="231" t="s">
        <v>221</v>
      </c>
      <c r="CF42" s="231" t="s">
        <v>235</v>
      </c>
      <c r="CG42" s="231" t="s">
        <v>204</v>
      </c>
      <c r="CH42" s="231"/>
      <c r="CI42" s="231"/>
      <c r="CJ42" s="231"/>
      <c r="CK42" s="243">
        <v>3</v>
      </c>
      <c r="CL42" s="243">
        <v>3</v>
      </c>
      <c r="CM42" s="244">
        <f t="shared" si="10"/>
        <v>0</v>
      </c>
      <c r="CN42" s="243">
        <v>2</v>
      </c>
      <c r="CO42" s="243">
        <f t="shared" si="11"/>
        <v>2</v>
      </c>
      <c r="CP42" s="245">
        <f t="shared" si="12"/>
        <v>-3</v>
      </c>
      <c r="CR42" s="226"/>
    </row>
    <row r="43" spans="1:96" s="246" customFormat="1" ht="42" customHeight="1" x14ac:dyDescent="0.25">
      <c r="A43" s="227">
        <v>11</v>
      </c>
      <c r="B43" s="228">
        <f t="shared" si="3"/>
        <v>34</v>
      </c>
      <c r="C43" s="229">
        <v>18804</v>
      </c>
      <c r="D43" s="228" t="s">
        <v>185</v>
      </c>
      <c r="E43" s="228" t="s">
        <v>2</v>
      </c>
      <c r="F43" s="230" t="s">
        <v>5</v>
      </c>
      <c r="G43" s="231" t="s">
        <v>415</v>
      </c>
      <c r="H43" s="231" t="s">
        <v>416</v>
      </c>
      <c r="I43" s="230" t="s">
        <v>417</v>
      </c>
      <c r="J43" s="232">
        <f t="shared" si="4"/>
        <v>0</v>
      </c>
      <c r="K43" s="232">
        <v>45108</v>
      </c>
      <c r="L43" s="230" t="s">
        <v>330</v>
      </c>
      <c r="M43" s="233">
        <v>202259381</v>
      </c>
      <c r="N43" s="228" t="s">
        <v>191</v>
      </c>
      <c r="O43" s="228" t="s">
        <v>192</v>
      </c>
      <c r="P43" s="230" t="s">
        <v>193</v>
      </c>
      <c r="Q43" s="230" t="s">
        <v>288</v>
      </c>
      <c r="R43" s="230" t="s">
        <v>289</v>
      </c>
      <c r="S43" s="230" t="s">
        <v>290</v>
      </c>
      <c r="T43" s="230">
        <v>3800</v>
      </c>
      <c r="U43" s="234">
        <v>300</v>
      </c>
      <c r="V43" s="234"/>
      <c r="W43" s="234">
        <v>0</v>
      </c>
      <c r="X43" s="234">
        <v>0</v>
      </c>
      <c r="Y43" s="234">
        <v>12</v>
      </c>
      <c r="Z43" s="235">
        <f t="shared" si="17"/>
        <v>300</v>
      </c>
      <c r="AA43" s="235">
        <f t="shared" si="17"/>
        <v>0</v>
      </c>
      <c r="AB43" s="236">
        <f t="shared" si="17"/>
        <v>300</v>
      </c>
      <c r="AC43" s="236">
        <f t="shared" si="17"/>
        <v>300</v>
      </c>
      <c r="AD43" s="234">
        <v>50</v>
      </c>
      <c r="AE43" s="234">
        <v>0</v>
      </c>
      <c r="AF43" s="237">
        <v>50</v>
      </c>
      <c r="AG43" s="237">
        <v>50</v>
      </c>
      <c r="AH43" s="234">
        <v>250</v>
      </c>
      <c r="AI43" s="234">
        <v>0</v>
      </c>
      <c r="AJ43" s="237">
        <v>250</v>
      </c>
      <c r="AK43" s="237">
        <v>250</v>
      </c>
      <c r="AL43" s="234"/>
      <c r="AM43" s="234">
        <v>0</v>
      </c>
      <c r="AN43" s="237">
        <v>0</v>
      </c>
      <c r="AO43" s="237">
        <v>0</v>
      </c>
      <c r="AP43" s="234"/>
      <c r="AQ43" s="234">
        <v>0</v>
      </c>
      <c r="AR43" s="237">
        <v>0</v>
      </c>
      <c r="AS43" s="237">
        <v>0</v>
      </c>
      <c r="AT43" s="230"/>
      <c r="AU43" s="230"/>
      <c r="AV43" s="238">
        <f t="shared" si="18"/>
        <v>3</v>
      </c>
      <c r="AW43" s="238">
        <f t="shared" si="18"/>
        <v>5</v>
      </c>
      <c r="AX43" s="234">
        <v>3</v>
      </c>
      <c r="AY43" s="234">
        <v>5</v>
      </c>
      <c r="AZ43" s="229"/>
      <c r="BA43" s="229">
        <v>0</v>
      </c>
      <c r="BB43" s="229"/>
      <c r="BC43" s="229">
        <v>0</v>
      </c>
      <c r="BD43" s="232">
        <v>45108</v>
      </c>
      <c r="BE43" s="232">
        <v>44965</v>
      </c>
      <c r="BF43" s="239" t="s">
        <v>418</v>
      </c>
      <c r="BG43" s="230" t="s">
        <v>217</v>
      </c>
      <c r="BH43" s="230">
        <v>0</v>
      </c>
      <c r="BI43" s="240"/>
      <c r="BJ43" s="241">
        <v>0</v>
      </c>
      <c r="BK43" s="242" t="s">
        <v>198</v>
      </c>
      <c r="BL43" s="242"/>
      <c r="BM43" s="242" t="s">
        <v>199</v>
      </c>
      <c r="BN43" s="231" t="s">
        <v>200</v>
      </c>
      <c r="BO43" s="231">
        <f t="shared" si="7"/>
        <v>2023</v>
      </c>
      <c r="BP43" s="231">
        <f t="shared" si="8"/>
        <v>3</v>
      </c>
      <c r="BQ43" s="231" t="str">
        <f t="shared" si="9"/>
        <v>MMMM</v>
      </c>
      <c r="BR43" s="231"/>
      <c r="BS43" s="231">
        <f t="shared" si="15"/>
        <v>1</v>
      </c>
      <c r="BT43" s="231">
        <v>10</v>
      </c>
      <c r="BU43" s="231" t="s">
        <v>201</v>
      </c>
      <c r="BV43" s="231">
        <v>1</v>
      </c>
      <c r="BW43" s="231"/>
      <c r="BX43" s="231"/>
      <c r="BY43" s="231"/>
      <c r="BZ43" s="238">
        <f t="shared" si="16"/>
        <v>2</v>
      </c>
      <c r="CA43" s="231"/>
      <c r="CB43" s="231" t="str">
        <f>+IF(BN43="йирик",CONCATENATE(E43," Инвестициялар, саноат ва савдо бош бошқармаси бошлиғи"),IF(BN43="ўрта",CONCATENATE(E43," Инвестициялар, саноат ва савдо бош бошқармаси бошлиғи биринчи ўринбосари"),_xlfn.CONCAT(F43," ҳокими ўринбосари")))</f>
        <v>Боғот тумани ҳокими ўринбосари</v>
      </c>
      <c r="CC43" s="231" t="s">
        <v>233</v>
      </c>
      <c r="CD43" s="231" t="s">
        <v>292</v>
      </c>
      <c r="CE43" s="231" t="s">
        <v>206</v>
      </c>
      <c r="CF43" s="231" t="s">
        <v>205</v>
      </c>
      <c r="CG43" s="231" t="s">
        <v>206</v>
      </c>
      <c r="CH43" s="231"/>
      <c r="CI43" s="231"/>
      <c r="CJ43" s="231"/>
      <c r="CK43" s="243">
        <v>8</v>
      </c>
      <c r="CL43" s="243">
        <v>8</v>
      </c>
      <c r="CM43" s="244">
        <f t="shared" si="10"/>
        <v>0</v>
      </c>
      <c r="CN43" s="243"/>
      <c r="CO43" s="243">
        <f t="shared" si="11"/>
        <v>0</v>
      </c>
      <c r="CP43" s="245">
        <f t="shared" si="12"/>
        <v>-3</v>
      </c>
      <c r="CR43" s="226"/>
    </row>
    <row r="44" spans="1:96" s="246" customFormat="1" ht="42" customHeight="1" x14ac:dyDescent="0.25">
      <c r="A44" s="227">
        <v>11</v>
      </c>
      <c r="B44" s="228">
        <f t="shared" si="3"/>
        <v>35</v>
      </c>
      <c r="C44" s="229">
        <v>18803</v>
      </c>
      <c r="D44" s="228" t="s">
        <v>185</v>
      </c>
      <c r="E44" s="228" t="s">
        <v>2</v>
      </c>
      <c r="F44" s="230" t="s">
        <v>5</v>
      </c>
      <c r="G44" s="231" t="s">
        <v>419</v>
      </c>
      <c r="H44" s="231" t="s">
        <v>420</v>
      </c>
      <c r="I44" s="230" t="s">
        <v>421</v>
      </c>
      <c r="J44" s="232">
        <f t="shared" si="4"/>
        <v>0</v>
      </c>
      <c r="K44" s="232">
        <v>44986</v>
      </c>
      <c r="L44" s="230" t="s">
        <v>330</v>
      </c>
      <c r="M44" s="233">
        <v>202106080</v>
      </c>
      <c r="N44" s="228" t="s">
        <v>363</v>
      </c>
      <c r="O44" s="228" t="s">
        <v>212</v>
      </c>
      <c r="P44" s="230" t="s">
        <v>213</v>
      </c>
      <c r="Q44" s="230" t="s">
        <v>214</v>
      </c>
      <c r="R44" s="230"/>
      <c r="S44" s="230" t="s">
        <v>215</v>
      </c>
      <c r="T44" s="230">
        <v>500</v>
      </c>
      <c r="U44" s="234">
        <v>800</v>
      </c>
      <c r="V44" s="234">
        <v>776</v>
      </c>
      <c r="W44" s="234">
        <v>0</v>
      </c>
      <c r="X44" s="234">
        <v>0</v>
      </c>
      <c r="Y44" s="234">
        <v>32</v>
      </c>
      <c r="Z44" s="235">
        <f t="shared" si="17"/>
        <v>2000</v>
      </c>
      <c r="AA44" s="235">
        <f t="shared" si="17"/>
        <v>0</v>
      </c>
      <c r="AB44" s="236">
        <f t="shared" si="17"/>
        <v>2000</v>
      </c>
      <c r="AC44" s="236">
        <f t="shared" si="17"/>
        <v>2000</v>
      </c>
      <c r="AD44" s="234">
        <v>2000</v>
      </c>
      <c r="AE44" s="234">
        <v>0</v>
      </c>
      <c r="AF44" s="237">
        <v>2000</v>
      </c>
      <c r="AG44" s="237">
        <v>2000</v>
      </c>
      <c r="AH44" s="234"/>
      <c r="AI44" s="234">
        <v>0</v>
      </c>
      <c r="AJ44" s="237">
        <v>0</v>
      </c>
      <c r="AK44" s="237">
        <v>0</v>
      </c>
      <c r="AL44" s="234"/>
      <c r="AM44" s="234">
        <v>0</v>
      </c>
      <c r="AN44" s="237">
        <v>0</v>
      </c>
      <c r="AO44" s="237">
        <v>0</v>
      </c>
      <c r="AP44" s="234"/>
      <c r="AQ44" s="234">
        <v>0</v>
      </c>
      <c r="AR44" s="237">
        <v>0</v>
      </c>
      <c r="AS44" s="237">
        <v>0</v>
      </c>
      <c r="AT44" s="230"/>
      <c r="AU44" s="230"/>
      <c r="AV44" s="238">
        <f t="shared" si="18"/>
        <v>15</v>
      </c>
      <c r="AW44" s="238">
        <f t="shared" si="18"/>
        <v>15</v>
      </c>
      <c r="AX44" s="234">
        <v>5</v>
      </c>
      <c r="AY44" s="234">
        <v>5</v>
      </c>
      <c r="AZ44" s="229">
        <v>10</v>
      </c>
      <c r="BA44" s="229">
        <v>10</v>
      </c>
      <c r="BB44" s="229"/>
      <c r="BC44" s="229">
        <v>0</v>
      </c>
      <c r="BD44" s="232">
        <v>44986</v>
      </c>
      <c r="BE44" s="232">
        <v>44965</v>
      </c>
      <c r="BF44" s="239" t="s">
        <v>422</v>
      </c>
      <c r="BG44" s="230" t="s">
        <v>254</v>
      </c>
      <c r="BH44" s="230">
        <v>0</v>
      </c>
      <c r="BI44" s="240"/>
      <c r="BJ44" s="241">
        <v>0</v>
      </c>
      <c r="BK44" s="242" t="s">
        <v>198</v>
      </c>
      <c r="BL44" s="242"/>
      <c r="BM44" s="242" t="s">
        <v>199</v>
      </c>
      <c r="BN44" s="231" t="s">
        <v>200</v>
      </c>
      <c r="BO44" s="231">
        <f t="shared" si="7"/>
        <v>2023</v>
      </c>
      <c r="BP44" s="231">
        <f t="shared" si="8"/>
        <v>1</v>
      </c>
      <c r="BQ44" s="231" t="str">
        <f t="shared" si="9"/>
        <v>MMMM</v>
      </c>
      <c r="BR44" s="231"/>
      <c r="BS44" s="231">
        <f t="shared" si="15"/>
        <v>1</v>
      </c>
      <c r="BT44" s="231">
        <v>10</v>
      </c>
      <c r="BU44" s="231" t="s">
        <v>201</v>
      </c>
      <c r="BV44" s="231">
        <v>1</v>
      </c>
      <c r="BW44" s="231"/>
      <c r="BX44" s="231"/>
      <c r="BY44" s="231"/>
      <c r="BZ44" s="238">
        <f t="shared" si="16"/>
        <v>0</v>
      </c>
      <c r="CA44" s="231"/>
      <c r="CB44" s="231" t="str">
        <f>+IF(BN44="йирик",CONCATENATE(E44," Инвестициялар, саноат ва савдо бош бошқармаси бошлиғи"),IF(BN44="ўрта",CONCATENATE(E44," Инвестициялар, саноат ва савдо бош бошқармаси бошлиғи биринчи ўринбосари"),_xlfn.CONCAT(F44," ҳокими ўринбосари")))</f>
        <v>Боғот тумани ҳокими ўринбосари</v>
      </c>
      <c r="CC44" s="231" t="s">
        <v>219</v>
      </c>
      <c r="CD44" s="231" t="s">
        <v>220</v>
      </c>
      <c r="CE44" s="231" t="s">
        <v>221</v>
      </c>
      <c r="CF44" s="231" t="s">
        <v>205</v>
      </c>
      <c r="CG44" s="231" t="s">
        <v>206</v>
      </c>
      <c r="CH44" s="231"/>
      <c r="CI44" s="231"/>
      <c r="CJ44" s="231"/>
      <c r="CK44" s="243">
        <v>9</v>
      </c>
      <c r="CL44" s="243">
        <v>5</v>
      </c>
      <c r="CM44" s="244">
        <f t="shared" si="10"/>
        <v>-4</v>
      </c>
      <c r="CN44" s="243">
        <v>5</v>
      </c>
      <c r="CO44" s="243">
        <f t="shared" si="11"/>
        <v>1</v>
      </c>
      <c r="CP44" s="245">
        <f t="shared" si="12"/>
        <v>-14</v>
      </c>
      <c r="CR44" s="226"/>
    </row>
    <row r="45" spans="1:96" s="246" customFormat="1" ht="42" customHeight="1" x14ac:dyDescent="0.25">
      <c r="A45" s="227">
        <v>11</v>
      </c>
      <c r="B45" s="228">
        <f t="shared" si="3"/>
        <v>36</v>
      </c>
      <c r="C45" s="229">
        <v>36557</v>
      </c>
      <c r="D45" s="228" t="s">
        <v>222</v>
      </c>
      <c r="E45" s="228" t="s">
        <v>2</v>
      </c>
      <c r="F45" s="230" t="s">
        <v>5</v>
      </c>
      <c r="G45" s="231" t="s">
        <v>423</v>
      </c>
      <c r="H45" s="231" t="s">
        <v>424</v>
      </c>
      <c r="I45" s="230" t="s">
        <v>425</v>
      </c>
      <c r="J45" s="232">
        <f t="shared" si="4"/>
        <v>0</v>
      </c>
      <c r="K45" s="232">
        <v>45290</v>
      </c>
      <c r="L45" s="230" t="s">
        <v>189</v>
      </c>
      <c r="M45" s="242">
        <v>202063667</v>
      </c>
      <c r="N45" s="230" t="s">
        <v>309</v>
      </c>
      <c r="O45" s="230" t="s">
        <v>277</v>
      </c>
      <c r="P45" s="230" t="s">
        <v>240</v>
      </c>
      <c r="Q45" s="230" t="s">
        <v>270</v>
      </c>
      <c r="R45" s="230" t="s">
        <v>271</v>
      </c>
      <c r="S45" s="230" t="s">
        <v>426</v>
      </c>
      <c r="T45" s="230">
        <v>0</v>
      </c>
      <c r="U45" s="230">
        <v>0</v>
      </c>
      <c r="V45" s="230">
        <v>0</v>
      </c>
      <c r="W45" s="230">
        <v>0</v>
      </c>
      <c r="X45" s="230">
        <v>0</v>
      </c>
      <c r="Y45" s="234">
        <v>4</v>
      </c>
      <c r="Z45" s="235">
        <f t="shared" si="17"/>
        <v>650</v>
      </c>
      <c r="AA45" s="235">
        <f t="shared" si="17"/>
        <v>450</v>
      </c>
      <c r="AB45" s="236">
        <f t="shared" si="17"/>
        <v>650</v>
      </c>
      <c r="AC45" s="236">
        <f t="shared" si="17"/>
        <v>650</v>
      </c>
      <c r="AD45" s="234">
        <v>350</v>
      </c>
      <c r="AE45" s="234">
        <v>150</v>
      </c>
      <c r="AF45" s="236">
        <v>650</v>
      </c>
      <c r="AG45" s="236">
        <v>650</v>
      </c>
      <c r="AH45" s="234">
        <v>300</v>
      </c>
      <c r="AI45" s="234">
        <v>300</v>
      </c>
      <c r="AJ45" s="237">
        <v>0</v>
      </c>
      <c r="AK45" s="237">
        <v>0</v>
      </c>
      <c r="AL45" s="234"/>
      <c r="AM45" s="234">
        <v>0</v>
      </c>
      <c r="AN45" s="237">
        <v>0</v>
      </c>
      <c r="AO45" s="237">
        <v>0</v>
      </c>
      <c r="AP45" s="234"/>
      <c r="AQ45" s="234">
        <v>0</v>
      </c>
      <c r="AR45" s="236">
        <v>0</v>
      </c>
      <c r="AS45" s="236">
        <v>0</v>
      </c>
      <c r="AT45" s="230"/>
      <c r="AU45" s="230"/>
      <c r="AV45" s="238">
        <f t="shared" si="18"/>
        <v>17</v>
      </c>
      <c r="AW45" s="238">
        <f t="shared" si="18"/>
        <v>17</v>
      </c>
      <c r="AX45" s="234">
        <v>17</v>
      </c>
      <c r="AY45" s="234">
        <v>17</v>
      </c>
      <c r="AZ45" s="229"/>
      <c r="BA45" s="234">
        <v>0</v>
      </c>
      <c r="BB45" s="229"/>
      <c r="BC45" s="234">
        <v>0</v>
      </c>
      <c r="BD45" s="232">
        <v>45290</v>
      </c>
      <c r="BE45" s="232">
        <v>45069</v>
      </c>
      <c r="BF45" s="239" t="s">
        <v>427</v>
      </c>
      <c r="BG45" s="230" t="s">
        <v>217</v>
      </c>
      <c r="BH45" s="230"/>
      <c r="BI45" s="240"/>
      <c r="BJ45" s="241"/>
      <c r="BK45" s="242" t="s">
        <v>198</v>
      </c>
      <c r="BL45" s="242"/>
      <c r="BM45" s="242" t="s">
        <v>199</v>
      </c>
      <c r="BN45" s="231" t="s">
        <v>200</v>
      </c>
      <c r="BO45" s="231">
        <f t="shared" si="7"/>
        <v>2023</v>
      </c>
      <c r="BP45" s="231">
        <f t="shared" si="8"/>
        <v>4</v>
      </c>
      <c r="BQ45" s="231" t="str">
        <f t="shared" si="9"/>
        <v>MMMM</v>
      </c>
      <c r="BR45" s="231"/>
      <c r="BS45" s="231">
        <f t="shared" si="15"/>
        <v>30</v>
      </c>
      <c r="BT45" s="231"/>
      <c r="BU45" s="231" t="s">
        <v>218</v>
      </c>
      <c r="BV45" s="231"/>
      <c r="BW45" s="231"/>
      <c r="BX45" s="231"/>
      <c r="BY45" s="231"/>
      <c r="BZ45" s="238">
        <f t="shared" si="16"/>
        <v>0</v>
      </c>
      <c r="CA45" s="231"/>
      <c r="CB45" s="231"/>
      <c r="CC45" s="231" t="s">
        <v>219</v>
      </c>
      <c r="CD45" s="231" t="s">
        <v>220</v>
      </c>
      <c r="CE45" s="231" t="s">
        <v>221</v>
      </c>
      <c r="CF45" s="231" t="s">
        <v>235</v>
      </c>
      <c r="CG45" s="231" t="s">
        <v>204</v>
      </c>
      <c r="CH45" s="231"/>
      <c r="CI45" s="231"/>
      <c r="CJ45" s="231"/>
      <c r="CK45" s="243">
        <v>7</v>
      </c>
      <c r="CL45" s="243">
        <v>6</v>
      </c>
      <c r="CM45" s="244">
        <f t="shared" si="10"/>
        <v>-1</v>
      </c>
      <c r="CN45" s="243">
        <v>3</v>
      </c>
      <c r="CO45" s="243">
        <f t="shared" si="11"/>
        <v>2</v>
      </c>
      <c r="CP45" s="245">
        <f t="shared" si="12"/>
        <v>-15</v>
      </c>
      <c r="CR45" s="226"/>
    </row>
    <row r="46" spans="1:96" s="246" customFormat="1" ht="42" customHeight="1" x14ac:dyDescent="0.25">
      <c r="A46" s="227">
        <v>11</v>
      </c>
      <c r="B46" s="228">
        <f t="shared" si="3"/>
        <v>37</v>
      </c>
      <c r="C46" s="229">
        <v>36551</v>
      </c>
      <c r="D46" s="228" t="s">
        <v>222</v>
      </c>
      <c r="E46" s="228" t="s">
        <v>2</v>
      </c>
      <c r="F46" s="230" t="s">
        <v>5</v>
      </c>
      <c r="G46" s="231" t="s">
        <v>428</v>
      </c>
      <c r="H46" s="231" t="s">
        <v>429</v>
      </c>
      <c r="I46" s="230" t="s">
        <v>430</v>
      </c>
      <c r="J46" s="232">
        <f t="shared" si="4"/>
        <v>0</v>
      </c>
      <c r="K46" s="232">
        <v>45046</v>
      </c>
      <c r="L46" s="230" t="s">
        <v>189</v>
      </c>
      <c r="M46" s="242">
        <v>0</v>
      </c>
      <c r="N46" s="230" t="s">
        <v>402</v>
      </c>
      <c r="O46" s="230" t="s">
        <v>192</v>
      </c>
      <c r="P46" s="230" t="s">
        <v>193</v>
      </c>
      <c r="Q46" s="230" t="s">
        <v>227</v>
      </c>
      <c r="R46" s="230" t="s">
        <v>310</v>
      </c>
      <c r="S46" s="230" t="s">
        <v>229</v>
      </c>
      <c r="T46" s="230">
        <v>50</v>
      </c>
      <c r="U46" s="230">
        <v>50</v>
      </c>
      <c r="V46" s="230">
        <v>33</v>
      </c>
      <c r="W46" s="230">
        <v>0</v>
      </c>
      <c r="X46" s="230">
        <v>0</v>
      </c>
      <c r="Y46" s="234">
        <v>2</v>
      </c>
      <c r="Z46" s="235">
        <f t="shared" si="17"/>
        <v>150</v>
      </c>
      <c r="AA46" s="235">
        <f t="shared" si="17"/>
        <v>20</v>
      </c>
      <c r="AB46" s="236">
        <f t="shared" si="17"/>
        <v>150</v>
      </c>
      <c r="AC46" s="236">
        <f t="shared" si="17"/>
        <v>150</v>
      </c>
      <c r="AD46" s="234">
        <v>150</v>
      </c>
      <c r="AE46" s="234">
        <v>20</v>
      </c>
      <c r="AF46" s="236">
        <v>150</v>
      </c>
      <c r="AG46" s="236">
        <v>150</v>
      </c>
      <c r="AH46" s="234"/>
      <c r="AI46" s="234">
        <v>0</v>
      </c>
      <c r="AJ46" s="237">
        <v>0</v>
      </c>
      <c r="AK46" s="237">
        <v>0</v>
      </c>
      <c r="AL46" s="234"/>
      <c r="AM46" s="234">
        <v>0</v>
      </c>
      <c r="AN46" s="237">
        <v>0</v>
      </c>
      <c r="AO46" s="237">
        <v>0</v>
      </c>
      <c r="AP46" s="234"/>
      <c r="AQ46" s="234">
        <v>0</v>
      </c>
      <c r="AR46" s="236">
        <v>0</v>
      </c>
      <c r="AS46" s="236">
        <v>0</v>
      </c>
      <c r="AT46" s="230"/>
      <c r="AU46" s="230"/>
      <c r="AV46" s="238">
        <f t="shared" si="18"/>
        <v>5</v>
      </c>
      <c r="AW46" s="238">
        <f t="shared" si="18"/>
        <v>5</v>
      </c>
      <c r="AX46" s="234">
        <v>5</v>
      </c>
      <c r="AY46" s="234">
        <v>5</v>
      </c>
      <c r="AZ46" s="229"/>
      <c r="BA46" s="234">
        <v>0</v>
      </c>
      <c r="BB46" s="229"/>
      <c r="BC46" s="234">
        <v>0</v>
      </c>
      <c r="BD46" s="232">
        <v>45046</v>
      </c>
      <c r="BE46" s="232">
        <v>45029</v>
      </c>
      <c r="BF46" s="239" t="s">
        <v>431</v>
      </c>
      <c r="BG46" s="230" t="s">
        <v>254</v>
      </c>
      <c r="BH46" s="230"/>
      <c r="BI46" s="240">
        <v>45031</v>
      </c>
      <c r="BJ46" s="241" t="s">
        <v>432</v>
      </c>
      <c r="BK46" s="242" t="s">
        <v>198</v>
      </c>
      <c r="BL46" s="242"/>
      <c r="BM46" s="242" t="s">
        <v>199</v>
      </c>
      <c r="BN46" s="231" t="s">
        <v>200</v>
      </c>
      <c r="BO46" s="231">
        <f t="shared" si="7"/>
        <v>2023</v>
      </c>
      <c r="BP46" s="231">
        <f t="shared" si="8"/>
        <v>2</v>
      </c>
      <c r="BQ46" s="231" t="str">
        <f t="shared" si="9"/>
        <v>MMMM</v>
      </c>
      <c r="BR46" s="231" t="s">
        <v>232</v>
      </c>
      <c r="BS46" s="231">
        <f t="shared" si="15"/>
        <v>30</v>
      </c>
      <c r="BT46" s="231">
        <v>14</v>
      </c>
      <c r="BU46" s="231" t="s">
        <v>232</v>
      </c>
      <c r="BV46" s="231">
        <v>2</v>
      </c>
      <c r="BW46" s="231"/>
      <c r="BX46" s="231"/>
      <c r="BY46" s="231"/>
      <c r="BZ46" s="238">
        <f t="shared" si="16"/>
        <v>0</v>
      </c>
      <c r="CA46" s="231"/>
      <c r="CB46" s="231"/>
      <c r="CC46" s="231" t="s">
        <v>233</v>
      </c>
      <c r="CD46" s="231" t="s">
        <v>234</v>
      </c>
      <c r="CE46" s="231" t="s">
        <v>206</v>
      </c>
      <c r="CF46" s="231" t="s">
        <v>235</v>
      </c>
      <c r="CG46" s="231" t="s">
        <v>204</v>
      </c>
      <c r="CH46" s="231"/>
      <c r="CI46" s="231"/>
      <c r="CJ46" s="231"/>
      <c r="CK46" s="243"/>
      <c r="CL46" s="243"/>
      <c r="CM46" s="244">
        <f t="shared" si="10"/>
        <v>0</v>
      </c>
      <c r="CN46" s="243"/>
      <c r="CO46" s="243">
        <f t="shared" si="11"/>
        <v>0</v>
      </c>
      <c r="CP46" s="245">
        <f t="shared" si="12"/>
        <v>-5</v>
      </c>
      <c r="CR46" s="226"/>
    </row>
    <row r="47" spans="1:96" s="246" customFormat="1" ht="42" customHeight="1" x14ac:dyDescent="0.25">
      <c r="A47" s="227">
        <v>11</v>
      </c>
      <c r="B47" s="228">
        <f t="shared" si="3"/>
        <v>38</v>
      </c>
      <c r="C47" s="229">
        <v>36565</v>
      </c>
      <c r="D47" s="228" t="s">
        <v>222</v>
      </c>
      <c r="E47" s="228" t="s">
        <v>2</v>
      </c>
      <c r="F47" s="230" t="s">
        <v>5</v>
      </c>
      <c r="G47" s="231" t="s">
        <v>433</v>
      </c>
      <c r="H47" s="231" t="s">
        <v>434</v>
      </c>
      <c r="I47" s="230" t="s">
        <v>435</v>
      </c>
      <c r="J47" s="232">
        <f t="shared" si="4"/>
        <v>0</v>
      </c>
      <c r="K47" s="232">
        <v>45170</v>
      </c>
      <c r="L47" s="230" t="s">
        <v>189</v>
      </c>
      <c r="M47" s="242">
        <v>0</v>
      </c>
      <c r="N47" s="230" t="s">
        <v>436</v>
      </c>
      <c r="O47" s="230" t="s">
        <v>277</v>
      </c>
      <c r="P47" s="230" t="s">
        <v>193</v>
      </c>
      <c r="Q47" s="230" t="s">
        <v>437</v>
      </c>
      <c r="R47" s="230">
        <v>0</v>
      </c>
      <c r="S47" s="230">
        <v>0</v>
      </c>
      <c r="T47" s="230">
        <v>0</v>
      </c>
      <c r="U47" s="230">
        <v>0</v>
      </c>
      <c r="V47" s="230">
        <v>0</v>
      </c>
      <c r="W47" s="230">
        <v>0</v>
      </c>
      <c r="X47" s="230">
        <v>0</v>
      </c>
      <c r="Y47" s="234">
        <v>3.2</v>
      </c>
      <c r="Z47" s="235">
        <f t="shared" si="17"/>
        <v>800</v>
      </c>
      <c r="AA47" s="235">
        <f t="shared" si="17"/>
        <v>800</v>
      </c>
      <c r="AB47" s="236">
        <f t="shared" si="17"/>
        <v>800</v>
      </c>
      <c r="AC47" s="236">
        <f t="shared" si="17"/>
        <v>800</v>
      </c>
      <c r="AD47" s="234">
        <v>800</v>
      </c>
      <c r="AE47" s="234">
        <v>800</v>
      </c>
      <c r="AF47" s="236">
        <v>800</v>
      </c>
      <c r="AG47" s="236">
        <v>800</v>
      </c>
      <c r="AH47" s="234"/>
      <c r="AI47" s="234">
        <v>0</v>
      </c>
      <c r="AJ47" s="237">
        <v>0</v>
      </c>
      <c r="AK47" s="237">
        <v>0</v>
      </c>
      <c r="AL47" s="234"/>
      <c r="AM47" s="234">
        <v>0</v>
      </c>
      <c r="AN47" s="237">
        <v>0</v>
      </c>
      <c r="AO47" s="237">
        <v>0</v>
      </c>
      <c r="AP47" s="234"/>
      <c r="AQ47" s="234">
        <v>0</v>
      </c>
      <c r="AR47" s="236">
        <v>0</v>
      </c>
      <c r="AS47" s="236">
        <v>0</v>
      </c>
      <c r="AT47" s="230"/>
      <c r="AU47" s="230"/>
      <c r="AV47" s="238">
        <f t="shared" si="18"/>
        <v>5</v>
      </c>
      <c r="AW47" s="238">
        <f t="shared" si="18"/>
        <v>5</v>
      </c>
      <c r="AX47" s="234">
        <v>5</v>
      </c>
      <c r="AY47" s="234">
        <v>5</v>
      </c>
      <c r="AZ47" s="229"/>
      <c r="BA47" s="234">
        <v>0</v>
      </c>
      <c r="BB47" s="229"/>
      <c r="BC47" s="234">
        <v>0</v>
      </c>
      <c r="BD47" s="232">
        <v>45170</v>
      </c>
      <c r="BE47" s="232">
        <v>45107</v>
      </c>
      <c r="BF47" s="239" t="s">
        <v>0</v>
      </c>
      <c r="BG47" s="230" t="s">
        <v>254</v>
      </c>
      <c r="BH47" s="230"/>
      <c r="BI47" s="240"/>
      <c r="BJ47" s="241"/>
      <c r="BK47" s="242" t="s">
        <v>198</v>
      </c>
      <c r="BL47" s="242"/>
      <c r="BM47" s="242" t="s">
        <v>199</v>
      </c>
      <c r="BN47" s="231" t="s">
        <v>200</v>
      </c>
      <c r="BO47" s="231">
        <f t="shared" si="7"/>
        <v>2023</v>
      </c>
      <c r="BP47" s="231">
        <f t="shared" si="8"/>
        <v>3</v>
      </c>
      <c r="BQ47" s="231" t="str">
        <f t="shared" si="9"/>
        <v>MMMM</v>
      </c>
      <c r="BR47" s="231"/>
      <c r="BS47" s="231">
        <f t="shared" si="15"/>
        <v>1</v>
      </c>
      <c r="BT47" s="231"/>
      <c r="BU47" s="231" t="s">
        <v>241</v>
      </c>
      <c r="BV47" s="231"/>
      <c r="BW47" s="231"/>
      <c r="BX47" s="231"/>
      <c r="BY47" s="231"/>
      <c r="BZ47" s="238">
        <f t="shared" si="16"/>
        <v>0</v>
      </c>
      <c r="CA47" s="231"/>
      <c r="CB47" s="231"/>
      <c r="CC47" s="231" t="s">
        <v>202</v>
      </c>
      <c r="CD47" s="231" t="s">
        <v>203</v>
      </c>
      <c r="CE47" s="231" t="s">
        <v>204</v>
      </c>
      <c r="CF47" s="231" t="s">
        <v>235</v>
      </c>
      <c r="CG47" s="231" t="s">
        <v>204</v>
      </c>
      <c r="CH47" s="231"/>
      <c r="CI47" s="231"/>
      <c r="CJ47" s="231"/>
      <c r="CK47" s="243"/>
      <c r="CL47" s="243"/>
      <c r="CM47" s="244">
        <f t="shared" si="10"/>
        <v>0</v>
      </c>
      <c r="CN47" s="243"/>
      <c r="CO47" s="243">
        <f t="shared" si="11"/>
        <v>0</v>
      </c>
      <c r="CP47" s="245">
        <f t="shared" si="12"/>
        <v>-5</v>
      </c>
      <c r="CR47" s="226"/>
    </row>
    <row r="48" spans="1:96" s="246" customFormat="1" ht="42" customHeight="1" x14ac:dyDescent="0.25">
      <c r="A48" s="227">
        <v>11</v>
      </c>
      <c r="B48" s="228">
        <f t="shared" si="3"/>
        <v>39</v>
      </c>
      <c r="C48" s="229">
        <v>36582</v>
      </c>
      <c r="D48" s="228" t="s">
        <v>222</v>
      </c>
      <c r="E48" s="228" t="s">
        <v>2</v>
      </c>
      <c r="F48" s="230" t="s">
        <v>5</v>
      </c>
      <c r="G48" s="231" t="s">
        <v>438</v>
      </c>
      <c r="H48" s="231" t="s">
        <v>439</v>
      </c>
      <c r="I48" s="230" t="s">
        <v>440</v>
      </c>
      <c r="J48" s="232">
        <f t="shared" si="4"/>
        <v>0</v>
      </c>
      <c r="K48" s="232">
        <v>45231</v>
      </c>
      <c r="L48" s="230" t="s">
        <v>189</v>
      </c>
      <c r="M48" s="242">
        <v>0</v>
      </c>
      <c r="N48" s="230" t="s">
        <v>441</v>
      </c>
      <c r="O48" s="230" t="s">
        <v>192</v>
      </c>
      <c r="P48" s="230" t="s">
        <v>213</v>
      </c>
      <c r="Q48" s="230" t="s">
        <v>214</v>
      </c>
      <c r="R48" s="230">
        <v>0</v>
      </c>
      <c r="S48" s="230">
        <v>0</v>
      </c>
      <c r="T48" s="230">
        <v>0</v>
      </c>
      <c r="U48" s="230">
        <v>0</v>
      </c>
      <c r="V48" s="230">
        <v>0</v>
      </c>
      <c r="W48" s="230">
        <v>0</v>
      </c>
      <c r="X48" s="230">
        <v>0</v>
      </c>
      <c r="Y48" s="234">
        <v>5.2</v>
      </c>
      <c r="Z48" s="235">
        <f t="shared" si="17"/>
        <v>300</v>
      </c>
      <c r="AA48" s="235">
        <f t="shared" si="17"/>
        <v>250</v>
      </c>
      <c r="AB48" s="236">
        <f t="shared" si="17"/>
        <v>300</v>
      </c>
      <c r="AC48" s="236">
        <f t="shared" si="17"/>
        <v>300</v>
      </c>
      <c r="AD48" s="234">
        <v>100</v>
      </c>
      <c r="AE48" s="234">
        <v>50</v>
      </c>
      <c r="AF48" s="237">
        <v>300</v>
      </c>
      <c r="AG48" s="237">
        <v>300</v>
      </c>
      <c r="AH48" s="234">
        <v>200</v>
      </c>
      <c r="AI48" s="234">
        <v>200</v>
      </c>
      <c r="AJ48" s="237">
        <v>0</v>
      </c>
      <c r="AK48" s="237">
        <v>0</v>
      </c>
      <c r="AL48" s="234"/>
      <c r="AM48" s="234">
        <v>0</v>
      </c>
      <c r="AN48" s="237">
        <v>0</v>
      </c>
      <c r="AO48" s="237">
        <v>0</v>
      </c>
      <c r="AP48" s="234"/>
      <c r="AQ48" s="234">
        <v>0</v>
      </c>
      <c r="AR48" s="237">
        <v>0</v>
      </c>
      <c r="AS48" s="237">
        <v>0</v>
      </c>
      <c r="AT48" s="230"/>
      <c r="AU48" s="230"/>
      <c r="AV48" s="238">
        <f t="shared" si="18"/>
        <v>5</v>
      </c>
      <c r="AW48" s="238">
        <f t="shared" si="18"/>
        <v>5</v>
      </c>
      <c r="AX48" s="234">
        <v>5</v>
      </c>
      <c r="AY48" s="234">
        <v>5</v>
      </c>
      <c r="AZ48" s="229"/>
      <c r="BA48" s="234">
        <v>0</v>
      </c>
      <c r="BB48" s="229"/>
      <c r="BC48" s="234">
        <v>0</v>
      </c>
      <c r="BD48" s="232">
        <v>45231</v>
      </c>
      <c r="BE48" s="232">
        <v>45012</v>
      </c>
      <c r="BF48" s="239" t="s">
        <v>442</v>
      </c>
      <c r="BG48" s="230" t="s">
        <v>197</v>
      </c>
      <c r="BH48" s="230"/>
      <c r="BI48" s="240"/>
      <c r="BJ48" s="241"/>
      <c r="BK48" s="242" t="s">
        <v>198</v>
      </c>
      <c r="BL48" s="242"/>
      <c r="BM48" s="242" t="s">
        <v>199</v>
      </c>
      <c r="BN48" s="231" t="s">
        <v>200</v>
      </c>
      <c r="BO48" s="231">
        <f t="shared" si="7"/>
        <v>2023</v>
      </c>
      <c r="BP48" s="231">
        <f t="shared" si="8"/>
        <v>4</v>
      </c>
      <c r="BQ48" s="231" t="str">
        <f t="shared" si="9"/>
        <v>MMMM</v>
      </c>
      <c r="BR48" s="231"/>
      <c r="BS48" s="231">
        <f t="shared" si="15"/>
        <v>1</v>
      </c>
      <c r="BT48" s="231">
        <v>31</v>
      </c>
      <c r="BU48" s="231" t="s">
        <v>255</v>
      </c>
      <c r="BV48" s="231">
        <v>1</v>
      </c>
      <c r="BW48" s="231"/>
      <c r="BX48" s="231"/>
      <c r="BY48" s="231"/>
      <c r="BZ48" s="238">
        <f t="shared" si="16"/>
        <v>0</v>
      </c>
      <c r="CA48" s="231"/>
      <c r="CB48" s="231"/>
      <c r="CC48" s="231" t="s">
        <v>219</v>
      </c>
      <c r="CD48" s="231" t="s">
        <v>220</v>
      </c>
      <c r="CE48" s="231" t="s">
        <v>221</v>
      </c>
      <c r="CF48" s="231" t="s">
        <v>235</v>
      </c>
      <c r="CG48" s="231" t="s">
        <v>204</v>
      </c>
      <c r="CH48" s="231"/>
      <c r="CI48" s="231"/>
      <c r="CJ48" s="231"/>
      <c r="CK48" s="243"/>
      <c r="CL48" s="243"/>
      <c r="CM48" s="244">
        <f t="shared" si="10"/>
        <v>0</v>
      </c>
      <c r="CN48" s="243"/>
      <c r="CO48" s="243">
        <f t="shared" si="11"/>
        <v>0</v>
      </c>
      <c r="CP48" s="245">
        <f t="shared" si="12"/>
        <v>-5</v>
      </c>
      <c r="CR48" s="226"/>
    </row>
    <row r="49" spans="1:96" s="246" customFormat="1" ht="42" customHeight="1" x14ac:dyDescent="0.25">
      <c r="A49" s="227">
        <v>11</v>
      </c>
      <c r="B49" s="228">
        <f t="shared" si="3"/>
        <v>40</v>
      </c>
      <c r="C49" s="229">
        <v>36584</v>
      </c>
      <c r="D49" s="228" t="s">
        <v>222</v>
      </c>
      <c r="E49" s="228" t="s">
        <v>2</v>
      </c>
      <c r="F49" s="230" t="s">
        <v>5</v>
      </c>
      <c r="G49" s="231" t="s">
        <v>443</v>
      </c>
      <c r="H49" s="231" t="s">
        <v>444</v>
      </c>
      <c r="I49" s="230" t="s">
        <v>445</v>
      </c>
      <c r="J49" s="232">
        <f t="shared" si="4"/>
        <v>0</v>
      </c>
      <c r="K49" s="232">
        <v>45290</v>
      </c>
      <c r="L49" s="230" t="s">
        <v>189</v>
      </c>
      <c r="M49" s="242">
        <v>0</v>
      </c>
      <c r="N49" s="230" t="s">
        <v>446</v>
      </c>
      <c r="O49" s="230" t="s">
        <v>192</v>
      </c>
      <c r="P49" s="230" t="s">
        <v>193</v>
      </c>
      <c r="Q49" s="230" t="s">
        <v>447</v>
      </c>
      <c r="R49" s="230">
        <v>0</v>
      </c>
      <c r="S49" s="230">
        <v>0</v>
      </c>
      <c r="T49" s="230">
        <v>0</v>
      </c>
      <c r="U49" s="230">
        <v>0</v>
      </c>
      <c r="V49" s="230">
        <v>0</v>
      </c>
      <c r="W49" s="230">
        <v>0</v>
      </c>
      <c r="X49" s="230">
        <v>0</v>
      </c>
      <c r="Y49" s="234">
        <v>4</v>
      </c>
      <c r="Z49" s="235">
        <f t="shared" si="17"/>
        <v>300</v>
      </c>
      <c r="AA49" s="235">
        <f t="shared" si="17"/>
        <v>200</v>
      </c>
      <c r="AB49" s="236">
        <f t="shared" si="17"/>
        <v>300</v>
      </c>
      <c r="AC49" s="236">
        <f t="shared" si="17"/>
        <v>300</v>
      </c>
      <c r="AD49" s="234">
        <v>200</v>
      </c>
      <c r="AE49" s="234">
        <v>100</v>
      </c>
      <c r="AF49" s="236">
        <v>260</v>
      </c>
      <c r="AG49" s="236">
        <v>260</v>
      </c>
      <c r="AH49" s="234">
        <v>100</v>
      </c>
      <c r="AI49" s="234">
        <v>100</v>
      </c>
      <c r="AJ49" s="237">
        <v>40</v>
      </c>
      <c r="AK49" s="237">
        <v>40</v>
      </c>
      <c r="AL49" s="234"/>
      <c r="AM49" s="234">
        <v>0</v>
      </c>
      <c r="AN49" s="237">
        <v>0</v>
      </c>
      <c r="AO49" s="237">
        <v>0</v>
      </c>
      <c r="AP49" s="234"/>
      <c r="AQ49" s="234">
        <v>0</v>
      </c>
      <c r="AR49" s="236">
        <v>0</v>
      </c>
      <c r="AS49" s="236">
        <v>0</v>
      </c>
      <c r="AT49" s="230"/>
      <c r="AU49" s="230"/>
      <c r="AV49" s="238">
        <f t="shared" si="18"/>
        <v>5</v>
      </c>
      <c r="AW49" s="238">
        <f t="shared" si="18"/>
        <v>5</v>
      </c>
      <c r="AX49" s="234">
        <v>5</v>
      </c>
      <c r="AY49" s="234">
        <v>5</v>
      </c>
      <c r="AZ49" s="229"/>
      <c r="BA49" s="234">
        <v>0</v>
      </c>
      <c r="BB49" s="229"/>
      <c r="BC49" s="234">
        <v>0</v>
      </c>
      <c r="BD49" s="232">
        <v>45290</v>
      </c>
      <c r="BE49" s="232">
        <v>45029</v>
      </c>
      <c r="BF49" s="239" t="s">
        <v>448</v>
      </c>
      <c r="BG49" s="230" t="s">
        <v>199</v>
      </c>
      <c r="BH49" s="230"/>
      <c r="BI49" s="240"/>
      <c r="BJ49" s="241"/>
      <c r="BK49" s="242" t="s">
        <v>198</v>
      </c>
      <c r="BL49" s="242"/>
      <c r="BM49" s="242" t="s">
        <v>199</v>
      </c>
      <c r="BN49" s="231" t="s">
        <v>200</v>
      </c>
      <c r="BO49" s="231">
        <f t="shared" si="7"/>
        <v>2023</v>
      </c>
      <c r="BP49" s="231">
        <f t="shared" si="8"/>
        <v>4</v>
      </c>
      <c r="BQ49" s="231" t="str">
        <f t="shared" si="9"/>
        <v>MMMM</v>
      </c>
      <c r="BR49" s="231"/>
      <c r="BS49" s="231">
        <f t="shared" si="15"/>
        <v>30</v>
      </c>
      <c r="BT49" s="231">
        <v>14</v>
      </c>
      <c r="BU49" s="231" t="s">
        <v>232</v>
      </c>
      <c r="BV49" s="231">
        <v>2</v>
      </c>
      <c r="BW49" s="231"/>
      <c r="BX49" s="231"/>
      <c r="BY49" s="231"/>
      <c r="BZ49" s="238">
        <f t="shared" si="16"/>
        <v>0</v>
      </c>
      <c r="CA49" s="231"/>
      <c r="CB49" s="231"/>
      <c r="CC49" s="231" t="s">
        <v>202</v>
      </c>
      <c r="CD49" s="231" t="s">
        <v>203</v>
      </c>
      <c r="CE49" s="231" t="s">
        <v>204</v>
      </c>
      <c r="CF49" s="231" t="s">
        <v>235</v>
      </c>
      <c r="CG49" s="231" t="s">
        <v>204</v>
      </c>
      <c r="CH49" s="231"/>
      <c r="CI49" s="231"/>
      <c r="CJ49" s="231"/>
      <c r="CK49" s="243"/>
      <c r="CL49" s="243"/>
      <c r="CM49" s="244">
        <f t="shared" si="10"/>
        <v>0</v>
      </c>
      <c r="CN49" s="243"/>
      <c r="CO49" s="243">
        <f t="shared" si="11"/>
        <v>0</v>
      </c>
      <c r="CP49" s="245">
        <f t="shared" si="12"/>
        <v>-5</v>
      </c>
      <c r="CR49" s="226"/>
    </row>
    <row r="50" spans="1:96" s="246" customFormat="1" ht="42" customHeight="1" x14ac:dyDescent="0.25">
      <c r="A50" s="227">
        <v>11</v>
      </c>
      <c r="B50" s="228">
        <f t="shared" si="3"/>
        <v>41</v>
      </c>
      <c r="C50" s="229">
        <v>36585</v>
      </c>
      <c r="D50" s="228" t="s">
        <v>222</v>
      </c>
      <c r="E50" s="228" t="s">
        <v>2</v>
      </c>
      <c r="F50" s="230" t="s">
        <v>5</v>
      </c>
      <c r="G50" s="231" t="s">
        <v>449</v>
      </c>
      <c r="H50" s="231" t="s">
        <v>450</v>
      </c>
      <c r="I50" s="230" t="s">
        <v>451</v>
      </c>
      <c r="J50" s="232">
        <f t="shared" si="4"/>
        <v>0</v>
      </c>
      <c r="K50" s="232">
        <v>45200</v>
      </c>
      <c r="L50" s="230" t="s">
        <v>189</v>
      </c>
      <c r="M50" s="242">
        <v>0</v>
      </c>
      <c r="N50" s="230" t="s">
        <v>441</v>
      </c>
      <c r="O50" s="230" t="s">
        <v>192</v>
      </c>
      <c r="P50" s="230" t="s">
        <v>193</v>
      </c>
      <c r="Q50" s="230" t="s">
        <v>325</v>
      </c>
      <c r="R50" s="230">
        <v>0</v>
      </c>
      <c r="S50" s="230">
        <v>0</v>
      </c>
      <c r="T50" s="230">
        <v>0</v>
      </c>
      <c r="U50" s="230">
        <v>0</v>
      </c>
      <c r="V50" s="230">
        <v>0</v>
      </c>
      <c r="W50" s="230">
        <v>0</v>
      </c>
      <c r="X50" s="230">
        <v>0</v>
      </c>
      <c r="Y50" s="234">
        <v>1.6</v>
      </c>
      <c r="Z50" s="235">
        <f t="shared" si="17"/>
        <v>300</v>
      </c>
      <c r="AA50" s="235">
        <f t="shared" si="17"/>
        <v>150</v>
      </c>
      <c r="AB50" s="236">
        <f t="shared" si="17"/>
        <v>300</v>
      </c>
      <c r="AC50" s="236">
        <f t="shared" si="17"/>
        <v>300</v>
      </c>
      <c r="AD50" s="234">
        <v>100</v>
      </c>
      <c r="AE50" s="234">
        <v>100</v>
      </c>
      <c r="AF50" s="237">
        <v>300</v>
      </c>
      <c r="AG50" s="237">
        <v>300</v>
      </c>
      <c r="AH50" s="234">
        <v>200</v>
      </c>
      <c r="AI50" s="234">
        <v>50</v>
      </c>
      <c r="AJ50" s="237">
        <v>0</v>
      </c>
      <c r="AK50" s="237">
        <v>0</v>
      </c>
      <c r="AL50" s="234"/>
      <c r="AM50" s="234">
        <v>0</v>
      </c>
      <c r="AN50" s="237">
        <v>0</v>
      </c>
      <c r="AO50" s="237">
        <v>0</v>
      </c>
      <c r="AP50" s="234"/>
      <c r="AQ50" s="234">
        <v>0</v>
      </c>
      <c r="AR50" s="237">
        <v>0</v>
      </c>
      <c r="AS50" s="237">
        <v>0</v>
      </c>
      <c r="AT50" s="230"/>
      <c r="AU50" s="230"/>
      <c r="AV50" s="238">
        <f t="shared" si="18"/>
        <v>5</v>
      </c>
      <c r="AW50" s="238">
        <f t="shared" si="18"/>
        <v>5</v>
      </c>
      <c r="AX50" s="234">
        <v>5</v>
      </c>
      <c r="AY50" s="234">
        <v>5</v>
      </c>
      <c r="AZ50" s="229"/>
      <c r="BA50" s="234">
        <v>0</v>
      </c>
      <c r="BB50" s="229"/>
      <c r="BC50" s="234">
        <v>0</v>
      </c>
      <c r="BD50" s="232">
        <v>45200</v>
      </c>
      <c r="BE50" s="232">
        <v>45012</v>
      </c>
      <c r="BF50" s="239" t="s">
        <v>452</v>
      </c>
      <c r="BG50" s="230" t="s">
        <v>197</v>
      </c>
      <c r="BH50" s="230"/>
      <c r="BI50" s="240"/>
      <c r="BJ50" s="241"/>
      <c r="BK50" s="242" t="s">
        <v>198</v>
      </c>
      <c r="BL50" s="242"/>
      <c r="BM50" s="242" t="s">
        <v>199</v>
      </c>
      <c r="BN50" s="231" t="s">
        <v>200</v>
      </c>
      <c r="BO50" s="231">
        <f t="shared" si="7"/>
        <v>2023</v>
      </c>
      <c r="BP50" s="231">
        <f t="shared" si="8"/>
        <v>4</v>
      </c>
      <c r="BQ50" s="231" t="str">
        <f t="shared" si="9"/>
        <v>MMMM</v>
      </c>
      <c r="BR50" s="231"/>
      <c r="BS50" s="231">
        <f t="shared" si="15"/>
        <v>1</v>
      </c>
      <c r="BT50" s="231">
        <v>31</v>
      </c>
      <c r="BU50" s="231" t="s">
        <v>255</v>
      </c>
      <c r="BV50" s="231">
        <v>1</v>
      </c>
      <c r="BW50" s="231"/>
      <c r="BX50" s="231"/>
      <c r="BY50" s="231"/>
      <c r="BZ50" s="238">
        <f t="shared" si="16"/>
        <v>0</v>
      </c>
      <c r="CA50" s="231"/>
      <c r="CB50" s="231"/>
      <c r="CC50" s="231" t="s">
        <v>202</v>
      </c>
      <c r="CD50" s="231" t="s">
        <v>203</v>
      </c>
      <c r="CE50" s="231" t="s">
        <v>204</v>
      </c>
      <c r="CF50" s="231" t="s">
        <v>235</v>
      </c>
      <c r="CG50" s="231" t="s">
        <v>204</v>
      </c>
      <c r="CH50" s="231"/>
      <c r="CI50" s="231"/>
      <c r="CJ50" s="231"/>
      <c r="CK50" s="243"/>
      <c r="CL50" s="243"/>
      <c r="CM50" s="244">
        <f t="shared" si="10"/>
        <v>0</v>
      </c>
      <c r="CN50" s="243"/>
      <c r="CO50" s="243">
        <f t="shared" si="11"/>
        <v>0</v>
      </c>
      <c r="CP50" s="245">
        <f t="shared" si="12"/>
        <v>-5</v>
      </c>
      <c r="CR50" s="226"/>
    </row>
    <row r="51" spans="1:96" s="246" customFormat="1" ht="42" customHeight="1" x14ac:dyDescent="0.25">
      <c r="A51" s="227">
        <v>7</v>
      </c>
      <c r="B51" s="228">
        <f t="shared" si="3"/>
        <v>42</v>
      </c>
      <c r="C51" s="229">
        <v>36588</v>
      </c>
      <c r="D51" s="228" t="s">
        <v>222</v>
      </c>
      <c r="E51" s="228" t="s">
        <v>2</v>
      </c>
      <c r="F51" s="230" t="s">
        <v>5</v>
      </c>
      <c r="G51" s="231" t="s">
        <v>453</v>
      </c>
      <c r="H51" s="231" t="s">
        <v>444</v>
      </c>
      <c r="I51" s="230" t="s">
        <v>454</v>
      </c>
      <c r="J51" s="232">
        <f t="shared" si="4"/>
        <v>0</v>
      </c>
      <c r="K51" s="232">
        <v>45260</v>
      </c>
      <c r="L51" s="230" t="s">
        <v>189</v>
      </c>
      <c r="M51" s="242">
        <v>0</v>
      </c>
      <c r="N51" s="230" t="s">
        <v>226</v>
      </c>
      <c r="O51" s="230" t="s">
        <v>192</v>
      </c>
      <c r="P51" s="230" t="s">
        <v>193</v>
      </c>
      <c r="Q51" s="230" t="s">
        <v>447</v>
      </c>
      <c r="R51" s="230">
        <v>0</v>
      </c>
      <c r="S51" s="230">
        <v>0</v>
      </c>
      <c r="T51" s="230">
        <v>0</v>
      </c>
      <c r="U51" s="230">
        <v>0</v>
      </c>
      <c r="V51" s="230">
        <v>0</v>
      </c>
      <c r="W51" s="230">
        <v>0</v>
      </c>
      <c r="X51" s="230">
        <v>0</v>
      </c>
      <c r="Y51" s="234">
        <v>2.8000000000000003</v>
      </c>
      <c r="Z51" s="235">
        <f t="shared" si="17"/>
        <v>300</v>
      </c>
      <c r="AA51" s="235">
        <f t="shared" si="17"/>
        <v>250</v>
      </c>
      <c r="AB51" s="236">
        <f t="shared" si="17"/>
        <v>300</v>
      </c>
      <c r="AC51" s="236">
        <f t="shared" si="17"/>
        <v>300</v>
      </c>
      <c r="AD51" s="234">
        <v>200</v>
      </c>
      <c r="AE51" s="234">
        <v>150</v>
      </c>
      <c r="AF51" s="236">
        <v>240</v>
      </c>
      <c r="AG51" s="236">
        <v>240</v>
      </c>
      <c r="AH51" s="234">
        <v>100</v>
      </c>
      <c r="AI51" s="234">
        <v>100</v>
      </c>
      <c r="AJ51" s="237">
        <v>60</v>
      </c>
      <c r="AK51" s="237">
        <v>60</v>
      </c>
      <c r="AL51" s="234"/>
      <c r="AM51" s="234">
        <v>0</v>
      </c>
      <c r="AN51" s="237">
        <v>0</v>
      </c>
      <c r="AO51" s="237">
        <v>0</v>
      </c>
      <c r="AP51" s="234"/>
      <c r="AQ51" s="234">
        <v>0</v>
      </c>
      <c r="AR51" s="236">
        <v>0</v>
      </c>
      <c r="AS51" s="236">
        <v>0</v>
      </c>
      <c r="AT51" s="230"/>
      <c r="AU51" s="230"/>
      <c r="AV51" s="238">
        <f t="shared" si="18"/>
        <v>5</v>
      </c>
      <c r="AW51" s="238">
        <f t="shared" si="18"/>
        <v>5</v>
      </c>
      <c r="AX51" s="234">
        <v>5</v>
      </c>
      <c r="AY51" s="234">
        <v>5</v>
      </c>
      <c r="AZ51" s="229"/>
      <c r="BA51" s="234">
        <v>0</v>
      </c>
      <c r="BB51" s="229"/>
      <c r="BC51" s="234">
        <v>0</v>
      </c>
      <c r="BD51" s="232">
        <v>45260</v>
      </c>
      <c r="BE51" s="232">
        <v>45029</v>
      </c>
      <c r="BF51" s="239" t="s">
        <v>455</v>
      </c>
      <c r="BG51" s="230" t="s">
        <v>199</v>
      </c>
      <c r="BH51" s="230"/>
      <c r="BI51" s="240"/>
      <c r="BJ51" s="241"/>
      <c r="BK51" s="242" t="s">
        <v>198</v>
      </c>
      <c r="BL51" s="242"/>
      <c r="BM51" s="242" t="s">
        <v>199</v>
      </c>
      <c r="BN51" s="231" t="s">
        <v>200</v>
      </c>
      <c r="BO51" s="231">
        <f t="shared" si="7"/>
        <v>2023</v>
      </c>
      <c r="BP51" s="231">
        <f t="shared" si="8"/>
        <v>4</v>
      </c>
      <c r="BQ51" s="231" t="str">
        <f t="shared" si="9"/>
        <v>MMMM</v>
      </c>
      <c r="BR51" s="231"/>
      <c r="BS51" s="231">
        <f t="shared" si="15"/>
        <v>30</v>
      </c>
      <c r="BT51" s="231">
        <v>14</v>
      </c>
      <c r="BU51" s="231" t="s">
        <v>232</v>
      </c>
      <c r="BV51" s="231">
        <v>2</v>
      </c>
      <c r="BW51" s="231"/>
      <c r="BX51" s="231"/>
      <c r="BY51" s="231"/>
      <c r="BZ51" s="238">
        <f t="shared" si="16"/>
        <v>0</v>
      </c>
      <c r="CA51" s="231"/>
      <c r="CB51" s="231"/>
      <c r="CC51" s="231" t="s">
        <v>202</v>
      </c>
      <c r="CD51" s="231" t="s">
        <v>203</v>
      </c>
      <c r="CE51" s="231" t="s">
        <v>204</v>
      </c>
      <c r="CF51" s="231" t="s">
        <v>235</v>
      </c>
      <c r="CG51" s="231" t="s">
        <v>204</v>
      </c>
      <c r="CH51" s="231"/>
      <c r="CI51" s="231"/>
      <c r="CJ51" s="231"/>
      <c r="CK51" s="243"/>
      <c r="CL51" s="243"/>
      <c r="CM51" s="244">
        <f t="shared" si="10"/>
        <v>0</v>
      </c>
      <c r="CN51" s="243"/>
      <c r="CO51" s="243">
        <f t="shared" si="11"/>
        <v>0</v>
      </c>
      <c r="CP51" s="245">
        <f t="shared" si="12"/>
        <v>-5</v>
      </c>
      <c r="CR51" s="226"/>
    </row>
    <row r="52" spans="1:96" s="246" customFormat="1" ht="42" customHeight="1" x14ac:dyDescent="0.25">
      <c r="A52" s="227">
        <v>7</v>
      </c>
      <c r="B52" s="228">
        <f t="shared" si="3"/>
        <v>43</v>
      </c>
      <c r="C52" s="229">
        <v>18831</v>
      </c>
      <c r="D52" s="228" t="s">
        <v>185</v>
      </c>
      <c r="E52" s="228" t="s">
        <v>2</v>
      </c>
      <c r="F52" s="230" t="s">
        <v>5</v>
      </c>
      <c r="G52" s="231" t="s">
        <v>456</v>
      </c>
      <c r="H52" s="231" t="s">
        <v>328</v>
      </c>
      <c r="I52" s="230" t="s">
        <v>457</v>
      </c>
      <c r="J52" s="232">
        <f t="shared" si="4"/>
        <v>0</v>
      </c>
      <c r="K52" s="232">
        <v>45108</v>
      </c>
      <c r="L52" s="230" t="s">
        <v>189</v>
      </c>
      <c r="M52" s="233">
        <v>0</v>
      </c>
      <c r="N52" s="228" t="s">
        <v>371</v>
      </c>
      <c r="O52" s="228" t="s">
        <v>212</v>
      </c>
      <c r="P52" s="230" t="s">
        <v>193</v>
      </c>
      <c r="Q52" s="230" t="s">
        <v>194</v>
      </c>
      <c r="R52" s="230"/>
      <c r="S52" s="230" t="s">
        <v>195</v>
      </c>
      <c r="T52" s="230" t="s">
        <v>184</v>
      </c>
      <c r="U52" s="234">
        <v>350</v>
      </c>
      <c r="V52" s="234"/>
      <c r="W52" s="234">
        <v>0</v>
      </c>
      <c r="X52" s="234">
        <v>0</v>
      </c>
      <c r="Y52" s="234">
        <v>14</v>
      </c>
      <c r="Z52" s="235">
        <f t="shared" si="17"/>
        <v>3000</v>
      </c>
      <c r="AA52" s="235">
        <f t="shared" si="17"/>
        <v>500</v>
      </c>
      <c r="AB52" s="236">
        <f t="shared" si="17"/>
        <v>4000</v>
      </c>
      <c r="AC52" s="236">
        <f t="shared" si="17"/>
        <v>4000</v>
      </c>
      <c r="AD52" s="234">
        <v>3000</v>
      </c>
      <c r="AE52" s="234">
        <v>500</v>
      </c>
      <c r="AF52" s="237">
        <v>4000</v>
      </c>
      <c r="AG52" s="237">
        <v>4000</v>
      </c>
      <c r="AH52" s="234"/>
      <c r="AI52" s="234">
        <v>0</v>
      </c>
      <c r="AJ52" s="237">
        <v>0</v>
      </c>
      <c r="AK52" s="237">
        <v>0</v>
      </c>
      <c r="AL52" s="234"/>
      <c r="AM52" s="234">
        <v>0</v>
      </c>
      <c r="AN52" s="237">
        <v>0</v>
      </c>
      <c r="AO52" s="237">
        <v>0</v>
      </c>
      <c r="AP52" s="234"/>
      <c r="AQ52" s="234">
        <v>0</v>
      </c>
      <c r="AR52" s="237">
        <v>0</v>
      </c>
      <c r="AS52" s="237">
        <v>0</v>
      </c>
      <c r="AT52" s="230"/>
      <c r="AU52" s="230"/>
      <c r="AV52" s="238">
        <f t="shared" si="18"/>
        <v>5</v>
      </c>
      <c r="AW52" s="238">
        <f t="shared" si="18"/>
        <v>5</v>
      </c>
      <c r="AX52" s="234">
        <v>5</v>
      </c>
      <c r="AY52" s="234">
        <v>5</v>
      </c>
      <c r="AZ52" s="229"/>
      <c r="BA52" s="234">
        <v>0</v>
      </c>
      <c r="BB52" s="229"/>
      <c r="BC52" s="234">
        <v>0</v>
      </c>
      <c r="BD52" s="232">
        <v>45108</v>
      </c>
      <c r="BE52" s="232">
        <v>45014</v>
      </c>
      <c r="BF52" s="239" t="s">
        <v>458</v>
      </c>
      <c r="BG52" s="230" t="s">
        <v>254</v>
      </c>
      <c r="BH52" s="230">
        <v>0</v>
      </c>
      <c r="BI52" s="240"/>
      <c r="BJ52" s="241">
        <v>0</v>
      </c>
      <c r="BK52" s="242" t="s">
        <v>198</v>
      </c>
      <c r="BL52" s="242"/>
      <c r="BM52" s="242" t="s">
        <v>199</v>
      </c>
      <c r="BN52" s="231" t="s">
        <v>200</v>
      </c>
      <c r="BO52" s="231">
        <f t="shared" si="7"/>
        <v>2023</v>
      </c>
      <c r="BP52" s="231">
        <f t="shared" si="8"/>
        <v>3</v>
      </c>
      <c r="BQ52" s="231" t="str">
        <f t="shared" si="9"/>
        <v>MMMM</v>
      </c>
      <c r="BR52" s="231"/>
      <c r="BS52" s="231">
        <f t="shared" si="15"/>
        <v>1</v>
      </c>
      <c r="BT52" s="231">
        <v>31</v>
      </c>
      <c r="BU52" s="231" t="s">
        <v>255</v>
      </c>
      <c r="BV52" s="231">
        <v>1</v>
      </c>
      <c r="BW52" s="231"/>
      <c r="BX52" s="231"/>
      <c r="BY52" s="231"/>
      <c r="BZ52" s="238">
        <f t="shared" si="16"/>
        <v>0</v>
      </c>
      <c r="CA52" s="231"/>
      <c r="CB52" s="231" t="str">
        <f t="shared" ref="CB52:CB62" si="19">+IF(BN52="йирик",CONCATENATE(E52," Инвестициялар, саноат ва савдо бош бошқармаси бошлиғи"),IF(BN52="ўрта",CONCATENATE(E52," Инвестициялар, саноат ва савдо бош бошқармаси бошлиғи биринчи ўринбосари"),_xlfn.CONCAT(F52," ҳокими ўринбосари")))</f>
        <v>Боғот тумани ҳокими ўринбосари</v>
      </c>
      <c r="CC52" s="231" t="s">
        <v>202</v>
      </c>
      <c r="CD52" s="231" t="s">
        <v>203</v>
      </c>
      <c r="CE52" s="231" t="s">
        <v>204</v>
      </c>
      <c r="CF52" s="231" t="s">
        <v>205</v>
      </c>
      <c r="CG52" s="231" t="s">
        <v>206</v>
      </c>
      <c r="CH52" s="231"/>
      <c r="CI52" s="231"/>
      <c r="CJ52" s="231"/>
      <c r="CK52" s="243"/>
      <c r="CL52" s="243"/>
      <c r="CM52" s="244">
        <f t="shared" si="10"/>
        <v>0</v>
      </c>
      <c r="CN52" s="243"/>
      <c r="CO52" s="243">
        <f t="shared" si="11"/>
        <v>0</v>
      </c>
      <c r="CP52" s="245">
        <f t="shared" si="12"/>
        <v>-5</v>
      </c>
      <c r="CR52" s="226"/>
    </row>
    <row r="53" spans="1:96" s="246" customFormat="1" ht="42" customHeight="1" x14ac:dyDescent="0.25">
      <c r="A53" s="227">
        <v>7</v>
      </c>
      <c r="B53" s="228">
        <f t="shared" si="3"/>
        <v>44</v>
      </c>
      <c r="C53" s="229">
        <v>18838</v>
      </c>
      <c r="D53" s="228" t="s">
        <v>185</v>
      </c>
      <c r="E53" s="228" t="s">
        <v>2</v>
      </c>
      <c r="F53" s="230" t="s">
        <v>5</v>
      </c>
      <c r="G53" s="231" t="s">
        <v>459</v>
      </c>
      <c r="H53" s="231" t="s">
        <v>322</v>
      </c>
      <c r="I53" s="230" t="s">
        <v>460</v>
      </c>
      <c r="J53" s="232">
        <f t="shared" si="4"/>
        <v>0</v>
      </c>
      <c r="K53" s="232">
        <v>45047</v>
      </c>
      <c r="L53" s="230" t="s">
        <v>189</v>
      </c>
      <c r="M53" s="233">
        <v>0</v>
      </c>
      <c r="N53" s="228" t="s">
        <v>461</v>
      </c>
      <c r="O53" s="228" t="s">
        <v>277</v>
      </c>
      <c r="P53" s="230" t="s">
        <v>193</v>
      </c>
      <c r="Q53" s="230" t="s">
        <v>325</v>
      </c>
      <c r="R53" s="230"/>
      <c r="S53" s="230" t="s">
        <v>195</v>
      </c>
      <c r="T53" s="230" t="s">
        <v>184</v>
      </c>
      <c r="U53" s="234">
        <v>50</v>
      </c>
      <c r="V53" s="234"/>
      <c r="W53" s="234">
        <v>0</v>
      </c>
      <c r="X53" s="234">
        <v>0</v>
      </c>
      <c r="Y53" s="234">
        <v>2</v>
      </c>
      <c r="Z53" s="235">
        <f t="shared" si="17"/>
        <v>150</v>
      </c>
      <c r="AA53" s="235">
        <f t="shared" si="17"/>
        <v>130</v>
      </c>
      <c r="AB53" s="236">
        <f t="shared" si="17"/>
        <v>150</v>
      </c>
      <c r="AC53" s="236">
        <f t="shared" si="17"/>
        <v>150</v>
      </c>
      <c r="AD53" s="234">
        <v>50</v>
      </c>
      <c r="AE53" s="234">
        <v>50</v>
      </c>
      <c r="AF53" s="237">
        <v>116.5</v>
      </c>
      <c r="AG53" s="237">
        <v>116.5</v>
      </c>
      <c r="AH53" s="234">
        <v>100</v>
      </c>
      <c r="AI53" s="234">
        <v>80</v>
      </c>
      <c r="AJ53" s="237">
        <v>33.5</v>
      </c>
      <c r="AK53" s="237">
        <v>33.5</v>
      </c>
      <c r="AL53" s="234"/>
      <c r="AM53" s="234">
        <v>0</v>
      </c>
      <c r="AN53" s="237">
        <v>0</v>
      </c>
      <c r="AO53" s="237">
        <v>0</v>
      </c>
      <c r="AP53" s="234"/>
      <c r="AQ53" s="234">
        <v>0</v>
      </c>
      <c r="AR53" s="237">
        <v>0</v>
      </c>
      <c r="AS53" s="237">
        <v>0</v>
      </c>
      <c r="AT53" s="230"/>
      <c r="AU53" s="230"/>
      <c r="AV53" s="238">
        <f t="shared" si="18"/>
        <v>2</v>
      </c>
      <c r="AW53" s="238">
        <f t="shared" si="18"/>
        <v>5</v>
      </c>
      <c r="AX53" s="234">
        <v>2</v>
      </c>
      <c r="AY53" s="234">
        <v>5</v>
      </c>
      <c r="AZ53" s="229"/>
      <c r="BA53" s="234">
        <v>0</v>
      </c>
      <c r="BB53" s="229"/>
      <c r="BC53" s="234">
        <v>0</v>
      </c>
      <c r="BD53" s="232">
        <v>45047</v>
      </c>
      <c r="BE53" s="232">
        <v>45014</v>
      </c>
      <c r="BF53" s="239" t="s">
        <v>462</v>
      </c>
      <c r="BG53" s="230" t="s">
        <v>217</v>
      </c>
      <c r="BH53" s="230">
        <v>0</v>
      </c>
      <c r="BI53" s="240"/>
      <c r="BJ53" s="241">
        <v>0</v>
      </c>
      <c r="BK53" s="242" t="s">
        <v>198</v>
      </c>
      <c r="BL53" s="242"/>
      <c r="BM53" s="242" t="s">
        <v>199</v>
      </c>
      <c r="BN53" s="231" t="s">
        <v>200</v>
      </c>
      <c r="BO53" s="231">
        <f t="shared" si="7"/>
        <v>2023</v>
      </c>
      <c r="BP53" s="231">
        <f t="shared" si="8"/>
        <v>2</v>
      </c>
      <c r="BQ53" s="231" t="s">
        <v>218</v>
      </c>
      <c r="BR53" s="231"/>
      <c r="BS53" s="231">
        <f t="shared" si="15"/>
        <v>1</v>
      </c>
      <c r="BT53" s="231">
        <v>31</v>
      </c>
      <c r="BU53" s="231" t="s">
        <v>255</v>
      </c>
      <c r="BV53" s="231">
        <v>1</v>
      </c>
      <c r="BW53" s="231"/>
      <c r="BX53" s="231"/>
      <c r="BY53" s="231"/>
      <c r="BZ53" s="238">
        <f t="shared" si="16"/>
        <v>3</v>
      </c>
      <c r="CA53" s="231"/>
      <c r="CB53" s="231" t="str">
        <f t="shared" si="19"/>
        <v>Боғот тумани ҳокими ўринбосари</v>
      </c>
      <c r="CC53" s="231" t="s">
        <v>202</v>
      </c>
      <c r="CD53" s="231" t="s">
        <v>203</v>
      </c>
      <c r="CE53" s="231" t="s">
        <v>204</v>
      </c>
      <c r="CF53" s="231" t="s">
        <v>205</v>
      </c>
      <c r="CG53" s="231" t="s">
        <v>206</v>
      </c>
      <c r="CH53" s="231"/>
      <c r="CI53" s="231"/>
      <c r="CJ53" s="231"/>
      <c r="CK53" s="243"/>
      <c r="CL53" s="243"/>
      <c r="CM53" s="244">
        <f t="shared" si="10"/>
        <v>0</v>
      </c>
      <c r="CN53" s="243"/>
      <c r="CO53" s="243">
        <f t="shared" si="11"/>
        <v>0</v>
      </c>
      <c r="CP53" s="245">
        <f t="shared" si="12"/>
        <v>-2</v>
      </c>
      <c r="CR53" s="226"/>
    </row>
    <row r="54" spans="1:96" s="246" customFormat="1" ht="42" customHeight="1" x14ac:dyDescent="0.25">
      <c r="A54" s="227">
        <v>7</v>
      </c>
      <c r="B54" s="228">
        <f t="shared" si="3"/>
        <v>45</v>
      </c>
      <c r="C54" s="229">
        <v>18884</v>
      </c>
      <c r="D54" s="228" t="s">
        <v>185</v>
      </c>
      <c r="E54" s="228" t="s">
        <v>2</v>
      </c>
      <c r="F54" s="230" t="s">
        <v>6</v>
      </c>
      <c r="G54" s="231" t="s">
        <v>463</v>
      </c>
      <c r="H54" s="231" t="s">
        <v>464</v>
      </c>
      <c r="I54" s="230" t="s">
        <v>465</v>
      </c>
      <c r="J54" s="232">
        <f t="shared" si="4"/>
        <v>0</v>
      </c>
      <c r="K54" s="232">
        <v>44986</v>
      </c>
      <c r="L54" s="230" t="s">
        <v>189</v>
      </c>
      <c r="M54" s="233">
        <v>478152451</v>
      </c>
      <c r="N54" s="228" t="s">
        <v>466</v>
      </c>
      <c r="O54" s="228" t="s">
        <v>252</v>
      </c>
      <c r="P54" s="230" t="s">
        <v>213</v>
      </c>
      <c r="Q54" s="230" t="s">
        <v>467</v>
      </c>
      <c r="R54" s="230"/>
      <c r="S54" s="230" t="s">
        <v>195</v>
      </c>
      <c r="T54" s="230" t="s">
        <v>184</v>
      </c>
      <c r="U54" s="234">
        <v>1200</v>
      </c>
      <c r="V54" s="234">
        <v>900</v>
      </c>
      <c r="W54" s="234">
        <v>0</v>
      </c>
      <c r="X54" s="234">
        <v>0</v>
      </c>
      <c r="Y54" s="234">
        <v>96</v>
      </c>
      <c r="Z54" s="235">
        <f t="shared" si="17"/>
        <v>150</v>
      </c>
      <c r="AA54" s="235">
        <f t="shared" si="17"/>
        <v>150</v>
      </c>
      <c r="AB54" s="236">
        <f t="shared" si="17"/>
        <v>108</v>
      </c>
      <c r="AC54" s="236">
        <f t="shared" si="17"/>
        <v>108</v>
      </c>
      <c r="AD54" s="234">
        <v>50</v>
      </c>
      <c r="AE54" s="234">
        <v>50</v>
      </c>
      <c r="AF54" s="237">
        <v>50</v>
      </c>
      <c r="AG54" s="237">
        <v>50</v>
      </c>
      <c r="AH54" s="234">
        <v>100</v>
      </c>
      <c r="AI54" s="234">
        <v>100</v>
      </c>
      <c r="AJ54" s="237">
        <v>58</v>
      </c>
      <c r="AK54" s="237">
        <v>58</v>
      </c>
      <c r="AL54" s="234"/>
      <c r="AM54" s="234">
        <v>0</v>
      </c>
      <c r="AN54" s="237">
        <v>0</v>
      </c>
      <c r="AO54" s="237">
        <v>0</v>
      </c>
      <c r="AP54" s="234"/>
      <c r="AQ54" s="234">
        <v>0</v>
      </c>
      <c r="AR54" s="237">
        <v>0</v>
      </c>
      <c r="AS54" s="237">
        <v>0</v>
      </c>
      <c r="AT54" s="230"/>
      <c r="AU54" s="230"/>
      <c r="AV54" s="238">
        <f t="shared" si="18"/>
        <v>3</v>
      </c>
      <c r="AW54" s="238">
        <f t="shared" si="18"/>
        <v>3</v>
      </c>
      <c r="AX54" s="234">
        <v>3</v>
      </c>
      <c r="AY54" s="234">
        <v>3</v>
      </c>
      <c r="AZ54" s="229"/>
      <c r="BA54" s="229">
        <v>0</v>
      </c>
      <c r="BB54" s="229"/>
      <c r="BC54" s="229">
        <v>0</v>
      </c>
      <c r="BD54" s="232">
        <v>44986</v>
      </c>
      <c r="BE54" s="232">
        <v>44966</v>
      </c>
      <c r="BF54" s="239" t="s">
        <v>265</v>
      </c>
      <c r="BG54" s="230" t="s">
        <v>217</v>
      </c>
      <c r="BH54" s="230">
        <v>0</v>
      </c>
      <c r="BI54" s="240"/>
      <c r="BJ54" s="241">
        <v>0</v>
      </c>
      <c r="BK54" s="242" t="s">
        <v>468</v>
      </c>
      <c r="BL54" s="242"/>
      <c r="BM54" s="242" t="s">
        <v>217</v>
      </c>
      <c r="BN54" s="231" t="s">
        <v>200</v>
      </c>
      <c r="BO54" s="231">
        <f t="shared" si="7"/>
        <v>2023</v>
      </c>
      <c r="BP54" s="231">
        <f t="shared" si="8"/>
        <v>1</v>
      </c>
      <c r="BQ54" s="231" t="str">
        <f t="shared" ref="BQ54:BQ61" si="20">+TEXT(BD54,"MMMM")</f>
        <v>MMMM</v>
      </c>
      <c r="BR54" s="231"/>
      <c r="BS54" s="231">
        <f t="shared" si="15"/>
        <v>1</v>
      </c>
      <c r="BT54" s="231">
        <v>17</v>
      </c>
      <c r="BU54" s="231" t="s">
        <v>201</v>
      </c>
      <c r="BV54" s="231">
        <v>1</v>
      </c>
      <c r="BW54" s="231"/>
      <c r="BX54" s="231"/>
      <c r="BY54" s="231"/>
      <c r="BZ54" s="238">
        <f t="shared" si="16"/>
        <v>0</v>
      </c>
      <c r="CA54" s="231"/>
      <c r="CB54" s="231" t="str">
        <f t="shared" si="19"/>
        <v>Гурлан тумани ҳокими ўринбосари</v>
      </c>
      <c r="CC54" s="231" t="s">
        <v>202</v>
      </c>
      <c r="CD54" s="231" t="s">
        <v>469</v>
      </c>
      <c r="CE54" s="231" t="s">
        <v>470</v>
      </c>
      <c r="CF54" s="231" t="s">
        <v>471</v>
      </c>
      <c r="CG54" s="231" t="s">
        <v>472</v>
      </c>
      <c r="CH54" s="231"/>
      <c r="CI54" s="231"/>
      <c r="CJ54" s="231"/>
      <c r="CK54" s="243"/>
      <c r="CL54" s="243"/>
      <c r="CM54" s="244">
        <f t="shared" si="10"/>
        <v>0</v>
      </c>
      <c r="CN54" s="243"/>
      <c r="CO54" s="243">
        <f t="shared" si="11"/>
        <v>0</v>
      </c>
      <c r="CP54" s="245">
        <f t="shared" si="12"/>
        <v>-3</v>
      </c>
      <c r="CR54" s="226"/>
    </row>
    <row r="55" spans="1:96" s="246" customFormat="1" ht="42" customHeight="1" x14ac:dyDescent="0.25">
      <c r="A55" s="227">
        <v>7</v>
      </c>
      <c r="B55" s="228">
        <f t="shared" si="3"/>
        <v>46</v>
      </c>
      <c r="C55" s="229">
        <v>18892</v>
      </c>
      <c r="D55" s="228" t="s">
        <v>185</v>
      </c>
      <c r="E55" s="228" t="s">
        <v>2</v>
      </c>
      <c r="F55" s="230" t="s">
        <v>6</v>
      </c>
      <c r="G55" s="231" t="s">
        <v>473</v>
      </c>
      <c r="H55" s="231" t="s">
        <v>474</v>
      </c>
      <c r="I55" s="230" t="s">
        <v>475</v>
      </c>
      <c r="J55" s="232">
        <f t="shared" si="4"/>
        <v>0</v>
      </c>
      <c r="K55" s="232">
        <v>45036</v>
      </c>
      <c r="L55" s="230" t="s">
        <v>189</v>
      </c>
      <c r="M55" s="233">
        <v>476528423</v>
      </c>
      <c r="N55" s="228" t="s">
        <v>476</v>
      </c>
      <c r="O55" s="228" t="s">
        <v>277</v>
      </c>
      <c r="P55" s="230" t="s">
        <v>193</v>
      </c>
      <c r="Q55" s="230" t="s">
        <v>355</v>
      </c>
      <c r="R55" s="230"/>
      <c r="S55" s="230" t="s">
        <v>195</v>
      </c>
      <c r="T55" s="230" t="s">
        <v>184</v>
      </c>
      <c r="U55" s="234">
        <v>950</v>
      </c>
      <c r="V55" s="234">
        <v>633.33333333333337</v>
      </c>
      <c r="W55" s="234">
        <v>0</v>
      </c>
      <c r="X55" s="234">
        <v>0</v>
      </c>
      <c r="Y55" s="234">
        <v>76</v>
      </c>
      <c r="Z55" s="235">
        <f t="shared" si="17"/>
        <v>1200</v>
      </c>
      <c r="AA55" s="235">
        <f t="shared" si="17"/>
        <v>1200</v>
      </c>
      <c r="AB55" s="236">
        <f t="shared" si="17"/>
        <v>1200</v>
      </c>
      <c r="AC55" s="236">
        <f t="shared" si="17"/>
        <v>1200</v>
      </c>
      <c r="AD55" s="234">
        <v>500</v>
      </c>
      <c r="AE55" s="234">
        <v>500</v>
      </c>
      <c r="AF55" s="237">
        <v>500</v>
      </c>
      <c r="AG55" s="237">
        <v>500</v>
      </c>
      <c r="AH55" s="234">
        <v>700</v>
      </c>
      <c r="AI55" s="234">
        <v>700</v>
      </c>
      <c r="AJ55" s="237">
        <v>700</v>
      </c>
      <c r="AK55" s="237">
        <v>700</v>
      </c>
      <c r="AL55" s="234"/>
      <c r="AM55" s="234">
        <v>0</v>
      </c>
      <c r="AN55" s="237">
        <v>0</v>
      </c>
      <c r="AO55" s="237">
        <v>0</v>
      </c>
      <c r="AP55" s="234"/>
      <c r="AQ55" s="234">
        <v>0</v>
      </c>
      <c r="AR55" s="237">
        <v>0</v>
      </c>
      <c r="AS55" s="237">
        <v>0</v>
      </c>
      <c r="AT55" s="230"/>
      <c r="AU55" s="230"/>
      <c r="AV55" s="238">
        <f t="shared" si="18"/>
        <v>2</v>
      </c>
      <c r="AW55" s="238">
        <f t="shared" si="18"/>
        <v>2</v>
      </c>
      <c r="AX55" s="234">
        <v>2</v>
      </c>
      <c r="AY55" s="234">
        <v>2</v>
      </c>
      <c r="AZ55" s="229"/>
      <c r="BA55" s="234">
        <v>0</v>
      </c>
      <c r="BB55" s="229"/>
      <c r="BC55" s="234">
        <v>0</v>
      </c>
      <c r="BD55" s="232">
        <v>45036</v>
      </c>
      <c r="BE55" s="232">
        <v>45035</v>
      </c>
      <c r="BF55" s="239" t="s">
        <v>462</v>
      </c>
      <c r="BG55" s="230" t="s">
        <v>357</v>
      </c>
      <c r="BH55" s="230">
        <v>0</v>
      </c>
      <c r="BI55" s="240">
        <v>45076</v>
      </c>
      <c r="BJ55" s="241" t="s">
        <v>477</v>
      </c>
      <c r="BK55" s="242" t="s">
        <v>468</v>
      </c>
      <c r="BL55" s="242"/>
      <c r="BM55" s="242" t="s">
        <v>217</v>
      </c>
      <c r="BN55" s="231" t="s">
        <v>200</v>
      </c>
      <c r="BO55" s="231">
        <f t="shared" si="7"/>
        <v>2023</v>
      </c>
      <c r="BP55" s="231">
        <f t="shared" si="8"/>
        <v>2</v>
      </c>
      <c r="BQ55" s="231" t="str">
        <f t="shared" si="20"/>
        <v>MMMM</v>
      </c>
      <c r="BR55" s="231" t="s">
        <v>232</v>
      </c>
      <c r="BS55" s="231">
        <f t="shared" si="15"/>
        <v>20</v>
      </c>
      <c r="BT55" s="231">
        <v>21</v>
      </c>
      <c r="BU55" s="231" t="s">
        <v>232</v>
      </c>
      <c r="BV55" s="231">
        <v>2</v>
      </c>
      <c r="BW55" s="231"/>
      <c r="BX55" s="231"/>
      <c r="BY55" s="231"/>
      <c r="BZ55" s="238">
        <f t="shared" si="16"/>
        <v>0</v>
      </c>
      <c r="CA55" s="231"/>
      <c r="CB55" s="231" t="str">
        <f t="shared" si="19"/>
        <v>Гурлан тумани ҳокими ўринбосари</v>
      </c>
      <c r="CC55" s="231" t="s">
        <v>358</v>
      </c>
      <c r="CD55" s="231" t="s">
        <v>359</v>
      </c>
      <c r="CE55" s="231" t="s">
        <v>204</v>
      </c>
      <c r="CF55" s="231" t="s">
        <v>478</v>
      </c>
      <c r="CG55" s="231" t="s">
        <v>204</v>
      </c>
      <c r="CH55" s="231"/>
      <c r="CI55" s="231"/>
      <c r="CJ55" s="231"/>
      <c r="CK55" s="243"/>
      <c r="CL55" s="243"/>
      <c r="CM55" s="244">
        <f t="shared" si="10"/>
        <v>0</v>
      </c>
      <c r="CN55" s="243"/>
      <c r="CO55" s="243">
        <f t="shared" si="11"/>
        <v>0</v>
      </c>
      <c r="CP55" s="245">
        <f t="shared" si="12"/>
        <v>-2</v>
      </c>
      <c r="CR55" s="226"/>
    </row>
    <row r="56" spans="1:96" s="246" customFormat="1" ht="42" customHeight="1" x14ac:dyDescent="0.25">
      <c r="A56" s="227">
        <v>7</v>
      </c>
      <c r="B56" s="228">
        <f t="shared" si="3"/>
        <v>47</v>
      </c>
      <c r="C56" s="229">
        <v>18893</v>
      </c>
      <c r="D56" s="228" t="s">
        <v>185</v>
      </c>
      <c r="E56" s="228" t="s">
        <v>2</v>
      </c>
      <c r="F56" s="230" t="s">
        <v>6</v>
      </c>
      <c r="G56" s="231" t="s">
        <v>479</v>
      </c>
      <c r="H56" s="231" t="s">
        <v>474</v>
      </c>
      <c r="I56" s="230" t="s">
        <v>480</v>
      </c>
      <c r="J56" s="232">
        <f t="shared" si="4"/>
        <v>0</v>
      </c>
      <c r="K56" s="232">
        <v>45017</v>
      </c>
      <c r="L56" s="230" t="s">
        <v>189</v>
      </c>
      <c r="M56" s="233">
        <v>474252731</v>
      </c>
      <c r="N56" s="228" t="s">
        <v>371</v>
      </c>
      <c r="O56" s="228" t="s">
        <v>277</v>
      </c>
      <c r="P56" s="230" t="s">
        <v>193</v>
      </c>
      <c r="Q56" s="230" t="s">
        <v>355</v>
      </c>
      <c r="R56" s="230"/>
      <c r="S56" s="230" t="s">
        <v>195</v>
      </c>
      <c r="T56" s="230" t="s">
        <v>184</v>
      </c>
      <c r="U56" s="234">
        <v>850</v>
      </c>
      <c r="V56" s="234">
        <v>566.66666666666663</v>
      </c>
      <c r="W56" s="234">
        <v>0</v>
      </c>
      <c r="X56" s="234">
        <v>0</v>
      </c>
      <c r="Y56" s="234">
        <v>68</v>
      </c>
      <c r="Z56" s="235">
        <f t="shared" si="17"/>
        <v>850</v>
      </c>
      <c r="AA56" s="235">
        <f t="shared" si="17"/>
        <v>850</v>
      </c>
      <c r="AB56" s="236">
        <f t="shared" si="17"/>
        <v>850</v>
      </c>
      <c r="AC56" s="236">
        <f t="shared" si="17"/>
        <v>850</v>
      </c>
      <c r="AD56" s="234">
        <v>450</v>
      </c>
      <c r="AE56" s="234">
        <v>450</v>
      </c>
      <c r="AF56" s="237">
        <v>470</v>
      </c>
      <c r="AG56" s="237">
        <v>470</v>
      </c>
      <c r="AH56" s="234">
        <v>400</v>
      </c>
      <c r="AI56" s="234">
        <v>400</v>
      </c>
      <c r="AJ56" s="237">
        <v>380</v>
      </c>
      <c r="AK56" s="237">
        <v>380</v>
      </c>
      <c r="AL56" s="234"/>
      <c r="AM56" s="234">
        <v>0</v>
      </c>
      <c r="AN56" s="237">
        <v>0</v>
      </c>
      <c r="AO56" s="237">
        <v>0</v>
      </c>
      <c r="AP56" s="234"/>
      <c r="AQ56" s="234">
        <v>0</v>
      </c>
      <c r="AR56" s="237">
        <v>0</v>
      </c>
      <c r="AS56" s="237">
        <v>0</v>
      </c>
      <c r="AT56" s="230"/>
      <c r="AU56" s="230"/>
      <c r="AV56" s="238">
        <f t="shared" si="18"/>
        <v>2</v>
      </c>
      <c r="AW56" s="238">
        <f t="shared" si="18"/>
        <v>2</v>
      </c>
      <c r="AX56" s="234">
        <v>2</v>
      </c>
      <c r="AY56" s="234">
        <v>2</v>
      </c>
      <c r="AZ56" s="229"/>
      <c r="BA56" s="234">
        <v>0</v>
      </c>
      <c r="BB56" s="229"/>
      <c r="BC56" s="234">
        <v>0</v>
      </c>
      <c r="BD56" s="232">
        <v>45017</v>
      </c>
      <c r="BE56" s="232">
        <v>44999</v>
      </c>
      <c r="BF56" s="239" t="s">
        <v>452</v>
      </c>
      <c r="BG56" s="230" t="s">
        <v>357</v>
      </c>
      <c r="BH56" s="230">
        <v>0</v>
      </c>
      <c r="BI56" s="240"/>
      <c r="BJ56" s="241">
        <v>0</v>
      </c>
      <c r="BK56" s="242" t="s">
        <v>468</v>
      </c>
      <c r="BL56" s="242"/>
      <c r="BM56" s="242" t="s">
        <v>217</v>
      </c>
      <c r="BN56" s="231" t="s">
        <v>200</v>
      </c>
      <c r="BO56" s="231">
        <f t="shared" si="7"/>
        <v>2023</v>
      </c>
      <c r="BP56" s="231">
        <f t="shared" si="8"/>
        <v>2</v>
      </c>
      <c r="BQ56" s="231" t="str">
        <f t="shared" si="20"/>
        <v>MMMM</v>
      </c>
      <c r="BR56" s="231"/>
      <c r="BS56" s="231">
        <f t="shared" si="15"/>
        <v>1</v>
      </c>
      <c r="BT56" s="231">
        <v>17</v>
      </c>
      <c r="BU56" s="231" t="s">
        <v>481</v>
      </c>
      <c r="BV56" s="231">
        <v>1</v>
      </c>
      <c r="BW56" s="231"/>
      <c r="BX56" s="231"/>
      <c r="BY56" s="231"/>
      <c r="BZ56" s="238">
        <f t="shared" si="16"/>
        <v>0</v>
      </c>
      <c r="CA56" s="231"/>
      <c r="CB56" s="231" t="str">
        <f t="shared" si="19"/>
        <v>Гурлан тумани ҳокими ўринбосари</v>
      </c>
      <c r="CC56" s="231" t="s">
        <v>358</v>
      </c>
      <c r="CD56" s="231" t="s">
        <v>359</v>
      </c>
      <c r="CE56" s="231" t="s">
        <v>204</v>
      </c>
      <c r="CF56" s="231" t="s">
        <v>471</v>
      </c>
      <c r="CG56" s="231" t="s">
        <v>472</v>
      </c>
      <c r="CH56" s="231"/>
      <c r="CI56" s="231"/>
      <c r="CJ56" s="231"/>
      <c r="CK56" s="243"/>
      <c r="CL56" s="243"/>
      <c r="CM56" s="244">
        <f t="shared" si="10"/>
        <v>0</v>
      </c>
      <c r="CN56" s="243"/>
      <c r="CO56" s="243">
        <f t="shared" si="11"/>
        <v>0</v>
      </c>
      <c r="CP56" s="245">
        <f t="shared" si="12"/>
        <v>-2</v>
      </c>
      <c r="CR56" s="226"/>
    </row>
    <row r="57" spans="1:96" s="246" customFormat="1" ht="42" customHeight="1" x14ac:dyDescent="0.25">
      <c r="A57" s="227">
        <v>7</v>
      </c>
      <c r="B57" s="228">
        <f t="shared" si="3"/>
        <v>48</v>
      </c>
      <c r="C57" s="229">
        <v>18886</v>
      </c>
      <c r="D57" s="228" t="s">
        <v>185</v>
      </c>
      <c r="E57" s="228" t="s">
        <v>2</v>
      </c>
      <c r="F57" s="230" t="s">
        <v>6</v>
      </c>
      <c r="G57" s="231" t="s">
        <v>482</v>
      </c>
      <c r="H57" s="231" t="s">
        <v>483</v>
      </c>
      <c r="I57" s="230" t="s">
        <v>484</v>
      </c>
      <c r="J57" s="232">
        <f t="shared" si="4"/>
        <v>0</v>
      </c>
      <c r="K57" s="232">
        <v>44969</v>
      </c>
      <c r="L57" s="230" t="s">
        <v>189</v>
      </c>
      <c r="M57" s="233">
        <v>309899053</v>
      </c>
      <c r="N57" s="228" t="s">
        <v>485</v>
      </c>
      <c r="O57" s="228" t="s">
        <v>277</v>
      </c>
      <c r="P57" s="230" t="s">
        <v>193</v>
      </c>
      <c r="Q57" s="230" t="s">
        <v>355</v>
      </c>
      <c r="R57" s="230"/>
      <c r="S57" s="230" t="s">
        <v>195</v>
      </c>
      <c r="T57" s="230" t="s">
        <v>184</v>
      </c>
      <c r="U57" s="234">
        <v>950</v>
      </c>
      <c r="V57" s="234">
        <v>791.66666666666674</v>
      </c>
      <c r="W57" s="234">
        <v>0</v>
      </c>
      <c r="X57" s="234">
        <v>0</v>
      </c>
      <c r="Y57" s="234">
        <v>76</v>
      </c>
      <c r="Z57" s="235">
        <f t="shared" si="17"/>
        <v>1000</v>
      </c>
      <c r="AA57" s="235">
        <f t="shared" si="17"/>
        <v>1000</v>
      </c>
      <c r="AB57" s="236">
        <f t="shared" si="17"/>
        <v>1000</v>
      </c>
      <c r="AC57" s="236">
        <f t="shared" si="17"/>
        <v>1000</v>
      </c>
      <c r="AD57" s="234">
        <v>300</v>
      </c>
      <c r="AE57" s="234">
        <v>300</v>
      </c>
      <c r="AF57" s="237">
        <v>300</v>
      </c>
      <c r="AG57" s="237">
        <v>300</v>
      </c>
      <c r="AH57" s="234">
        <v>700</v>
      </c>
      <c r="AI57" s="234">
        <v>700</v>
      </c>
      <c r="AJ57" s="237">
        <v>700</v>
      </c>
      <c r="AK57" s="237">
        <v>700</v>
      </c>
      <c r="AL57" s="234"/>
      <c r="AM57" s="234">
        <v>0</v>
      </c>
      <c r="AN57" s="237">
        <v>0</v>
      </c>
      <c r="AO57" s="237">
        <v>0</v>
      </c>
      <c r="AP57" s="234"/>
      <c r="AQ57" s="234">
        <v>0</v>
      </c>
      <c r="AR57" s="237">
        <v>0</v>
      </c>
      <c r="AS57" s="237">
        <v>0</v>
      </c>
      <c r="AT57" s="230"/>
      <c r="AU57" s="230"/>
      <c r="AV57" s="238">
        <f t="shared" si="18"/>
        <v>2</v>
      </c>
      <c r="AW57" s="238">
        <f t="shared" si="18"/>
        <v>5</v>
      </c>
      <c r="AX57" s="234">
        <v>2</v>
      </c>
      <c r="AY57" s="234">
        <v>5</v>
      </c>
      <c r="AZ57" s="229"/>
      <c r="BA57" s="229">
        <v>0</v>
      </c>
      <c r="BB57" s="229"/>
      <c r="BC57" s="229">
        <v>0</v>
      </c>
      <c r="BD57" s="232">
        <v>44969</v>
      </c>
      <c r="BE57" s="232">
        <v>44966</v>
      </c>
      <c r="BF57" s="239" t="s">
        <v>196</v>
      </c>
      <c r="BG57" s="230" t="s">
        <v>231</v>
      </c>
      <c r="BH57" s="230">
        <v>0</v>
      </c>
      <c r="BI57" s="240"/>
      <c r="BJ57" s="241">
        <v>0</v>
      </c>
      <c r="BK57" s="242" t="s">
        <v>468</v>
      </c>
      <c r="BL57" s="242"/>
      <c r="BM57" s="242" t="s">
        <v>217</v>
      </c>
      <c r="BN57" s="231" t="s">
        <v>200</v>
      </c>
      <c r="BO57" s="231">
        <f t="shared" si="7"/>
        <v>2023</v>
      </c>
      <c r="BP57" s="231">
        <f t="shared" si="8"/>
        <v>1</v>
      </c>
      <c r="BQ57" s="231" t="str">
        <f t="shared" si="20"/>
        <v>MMMM</v>
      </c>
      <c r="BR57" s="231" t="s">
        <v>201</v>
      </c>
      <c r="BS57" s="231">
        <f t="shared" si="15"/>
        <v>12</v>
      </c>
      <c r="BT57" s="231">
        <v>10</v>
      </c>
      <c r="BU57" s="231" t="s">
        <v>201</v>
      </c>
      <c r="BV57" s="231">
        <v>1</v>
      </c>
      <c r="BW57" s="231"/>
      <c r="BX57" s="231"/>
      <c r="BY57" s="231"/>
      <c r="BZ57" s="238">
        <f t="shared" si="16"/>
        <v>3</v>
      </c>
      <c r="CA57" s="231"/>
      <c r="CB57" s="231" t="str">
        <f t="shared" si="19"/>
        <v>Гурлан тумани ҳокими ўринбосари</v>
      </c>
      <c r="CC57" s="231" t="s">
        <v>358</v>
      </c>
      <c r="CD57" s="231" t="s">
        <v>359</v>
      </c>
      <c r="CE57" s="231" t="s">
        <v>204</v>
      </c>
      <c r="CF57" s="231" t="s">
        <v>478</v>
      </c>
      <c r="CG57" s="231" t="s">
        <v>204</v>
      </c>
      <c r="CH57" s="231"/>
      <c r="CI57" s="231"/>
      <c r="CJ57" s="231"/>
      <c r="CK57" s="243">
        <v>3</v>
      </c>
      <c r="CL57" s="243">
        <v>1</v>
      </c>
      <c r="CM57" s="244">
        <f t="shared" si="10"/>
        <v>-2</v>
      </c>
      <c r="CN57" s="243"/>
      <c r="CO57" s="243">
        <f t="shared" si="11"/>
        <v>-2</v>
      </c>
      <c r="CP57" s="245">
        <f t="shared" si="12"/>
        <v>-4</v>
      </c>
      <c r="CR57" s="226"/>
    </row>
    <row r="58" spans="1:96" s="246" customFormat="1" ht="42" customHeight="1" x14ac:dyDescent="0.25">
      <c r="A58" s="227">
        <v>7</v>
      </c>
      <c r="B58" s="228">
        <f t="shared" si="3"/>
        <v>49</v>
      </c>
      <c r="C58" s="229">
        <v>18889</v>
      </c>
      <c r="D58" s="228" t="s">
        <v>185</v>
      </c>
      <c r="E58" s="228" t="s">
        <v>2</v>
      </c>
      <c r="F58" s="230" t="s">
        <v>6</v>
      </c>
      <c r="G58" s="231" t="s">
        <v>486</v>
      </c>
      <c r="H58" s="231" t="s">
        <v>487</v>
      </c>
      <c r="I58" s="230" t="s">
        <v>488</v>
      </c>
      <c r="J58" s="232">
        <f t="shared" si="4"/>
        <v>0</v>
      </c>
      <c r="K58" s="232">
        <v>45017</v>
      </c>
      <c r="L58" s="230" t="s">
        <v>189</v>
      </c>
      <c r="M58" s="233">
        <v>309899042</v>
      </c>
      <c r="N58" s="228" t="s">
        <v>476</v>
      </c>
      <c r="O58" s="228" t="s">
        <v>277</v>
      </c>
      <c r="P58" s="230" t="s">
        <v>193</v>
      </c>
      <c r="Q58" s="230" t="s">
        <v>355</v>
      </c>
      <c r="R58" s="230"/>
      <c r="S58" s="230" t="s">
        <v>195</v>
      </c>
      <c r="T58" s="230" t="s">
        <v>184</v>
      </c>
      <c r="U58" s="234">
        <v>450</v>
      </c>
      <c r="V58" s="234">
        <v>300</v>
      </c>
      <c r="W58" s="234">
        <v>0</v>
      </c>
      <c r="X58" s="234">
        <v>0</v>
      </c>
      <c r="Y58" s="234">
        <v>36</v>
      </c>
      <c r="Z58" s="235">
        <f t="shared" si="17"/>
        <v>450</v>
      </c>
      <c r="AA58" s="235">
        <f t="shared" si="17"/>
        <v>450</v>
      </c>
      <c r="AB58" s="236">
        <f t="shared" si="17"/>
        <v>450</v>
      </c>
      <c r="AC58" s="236">
        <f t="shared" si="17"/>
        <v>450</v>
      </c>
      <c r="AD58" s="234">
        <v>150</v>
      </c>
      <c r="AE58" s="234">
        <v>150</v>
      </c>
      <c r="AF58" s="237">
        <v>209</v>
      </c>
      <c r="AG58" s="237">
        <v>209</v>
      </c>
      <c r="AH58" s="234">
        <v>300</v>
      </c>
      <c r="AI58" s="234">
        <v>300</v>
      </c>
      <c r="AJ58" s="237">
        <v>241</v>
      </c>
      <c r="AK58" s="237">
        <v>241</v>
      </c>
      <c r="AL58" s="234"/>
      <c r="AM58" s="234">
        <v>0</v>
      </c>
      <c r="AN58" s="237">
        <v>0</v>
      </c>
      <c r="AO58" s="237">
        <v>0</v>
      </c>
      <c r="AP58" s="234"/>
      <c r="AQ58" s="234">
        <v>0</v>
      </c>
      <c r="AR58" s="237">
        <v>0</v>
      </c>
      <c r="AS58" s="237">
        <v>0</v>
      </c>
      <c r="AT58" s="230"/>
      <c r="AU58" s="230"/>
      <c r="AV58" s="238">
        <f t="shared" si="18"/>
        <v>3</v>
      </c>
      <c r="AW58" s="238">
        <f t="shared" si="18"/>
        <v>10</v>
      </c>
      <c r="AX58" s="234">
        <v>3</v>
      </c>
      <c r="AY58" s="234">
        <v>10</v>
      </c>
      <c r="AZ58" s="229"/>
      <c r="BA58" s="234">
        <v>0</v>
      </c>
      <c r="BB58" s="229"/>
      <c r="BC58" s="234">
        <v>0</v>
      </c>
      <c r="BD58" s="232">
        <v>45017</v>
      </c>
      <c r="BE58" s="232">
        <v>44999</v>
      </c>
      <c r="BF58" s="239" t="s">
        <v>253</v>
      </c>
      <c r="BG58" s="230" t="s">
        <v>231</v>
      </c>
      <c r="BH58" s="230">
        <v>0</v>
      </c>
      <c r="BI58" s="240"/>
      <c r="BJ58" s="241">
        <v>0</v>
      </c>
      <c r="BK58" s="242" t="s">
        <v>468</v>
      </c>
      <c r="BL58" s="242"/>
      <c r="BM58" s="242" t="s">
        <v>217</v>
      </c>
      <c r="BN58" s="231" t="s">
        <v>200</v>
      </c>
      <c r="BO58" s="231">
        <f t="shared" si="7"/>
        <v>2023</v>
      </c>
      <c r="BP58" s="231">
        <f t="shared" si="8"/>
        <v>2</v>
      </c>
      <c r="BQ58" s="231" t="str">
        <f t="shared" si="20"/>
        <v>MMMM</v>
      </c>
      <c r="BR58" s="231"/>
      <c r="BS58" s="231">
        <f t="shared" si="15"/>
        <v>1</v>
      </c>
      <c r="BT58" s="231">
        <v>17</v>
      </c>
      <c r="BU58" s="231" t="s">
        <v>481</v>
      </c>
      <c r="BV58" s="231">
        <v>1</v>
      </c>
      <c r="BW58" s="231"/>
      <c r="BX58" s="231"/>
      <c r="BY58" s="231"/>
      <c r="BZ58" s="238">
        <f t="shared" si="16"/>
        <v>7</v>
      </c>
      <c r="CA58" s="231"/>
      <c r="CB58" s="231" t="str">
        <f t="shared" si="19"/>
        <v>Гурлан тумани ҳокими ўринбосари</v>
      </c>
      <c r="CC58" s="231" t="s">
        <v>358</v>
      </c>
      <c r="CD58" s="231" t="s">
        <v>359</v>
      </c>
      <c r="CE58" s="231" t="s">
        <v>204</v>
      </c>
      <c r="CF58" s="231" t="s">
        <v>478</v>
      </c>
      <c r="CG58" s="231" t="s">
        <v>204</v>
      </c>
      <c r="CH58" s="231"/>
      <c r="CI58" s="231"/>
      <c r="CJ58" s="231"/>
      <c r="CK58" s="243"/>
      <c r="CL58" s="243"/>
      <c r="CM58" s="244">
        <f t="shared" si="10"/>
        <v>0</v>
      </c>
      <c r="CN58" s="243"/>
      <c r="CO58" s="243">
        <f t="shared" si="11"/>
        <v>0</v>
      </c>
      <c r="CP58" s="245">
        <f t="shared" si="12"/>
        <v>-3</v>
      </c>
      <c r="CR58" s="226"/>
    </row>
    <row r="59" spans="1:96" s="246" customFormat="1" ht="42" customHeight="1" x14ac:dyDescent="0.25">
      <c r="A59" s="227">
        <v>7</v>
      </c>
      <c r="B59" s="228">
        <f t="shared" si="3"/>
        <v>50</v>
      </c>
      <c r="C59" s="229">
        <v>18878</v>
      </c>
      <c r="D59" s="228" t="s">
        <v>185</v>
      </c>
      <c r="E59" s="228" t="s">
        <v>2</v>
      </c>
      <c r="F59" s="230" t="s">
        <v>6</v>
      </c>
      <c r="G59" s="231" t="s">
        <v>489</v>
      </c>
      <c r="H59" s="231" t="s">
        <v>490</v>
      </c>
      <c r="I59" s="230" t="s">
        <v>491</v>
      </c>
      <c r="J59" s="232">
        <f t="shared" si="4"/>
        <v>0</v>
      </c>
      <c r="K59" s="232">
        <v>45137</v>
      </c>
      <c r="L59" s="230" t="s">
        <v>189</v>
      </c>
      <c r="M59" s="233">
        <v>309825303</v>
      </c>
      <c r="N59" s="228" t="s">
        <v>492</v>
      </c>
      <c r="O59" s="228" t="s">
        <v>192</v>
      </c>
      <c r="P59" s="230" t="s">
        <v>193</v>
      </c>
      <c r="Q59" s="230" t="s">
        <v>325</v>
      </c>
      <c r="R59" s="230"/>
      <c r="S59" s="230" t="s">
        <v>195</v>
      </c>
      <c r="T59" s="230" t="s">
        <v>184</v>
      </c>
      <c r="U59" s="234">
        <v>3000</v>
      </c>
      <c r="V59" s="234">
        <v>2000</v>
      </c>
      <c r="W59" s="234">
        <v>0</v>
      </c>
      <c r="X59" s="234">
        <v>0</v>
      </c>
      <c r="Y59" s="234">
        <v>240</v>
      </c>
      <c r="Z59" s="235">
        <f t="shared" si="17"/>
        <v>1600</v>
      </c>
      <c r="AA59" s="235">
        <f t="shared" si="17"/>
        <v>1600</v>
      </c>
      <c r="AB59" s="236">
        <f t="shared" si="17"/>
        <v>1200</v>
      </c>
      <c r="AC59" s="236">
        <f t="shared" si="17"/>
        <v>1200</v>
      </c>
      <c r="AD59" s="234">
        <v>600</v>
      </c>
      <c r="AE59" s="234">
        <v>600</v>
      </c>
      <c r="AF59" s="237">
        <v>600</v>
      </c>
      <c r="AG59" s="237">
        <v>600</v>
      </c>
      <c r="AH59" s="234">
        <v>1000</v>
      </c>
      <c r="AI59" s="234">
        <v>1000</v>
      </c>
      <c r="AJ59" s="237">
        <v>600</v>
      </c>
      <c r="AK59" s="237">
        <v>600</v>
      </c>
      <c r="AL59" s="234"/>
      <c r="AM59" s="234">
        <v>0</v>
      </c>
      <c r="AN59" s="237">
        <v>0</v>
      </c>
      <c r="AO59" s="237">
        <v>0</v>
      </c>
      <c r="AP59" s="234"/>
      <c r="AQ59" s="234">
        <v>0</v>
      </c>
      <c r="AR59" s="237">
        <v>0</v>
      </c>
      <c r="AS59" s="237">
        <v>0</v>
      </c>
      <c r="AT59" s="230"/>
      <c r="AU59" s="230"/>
      <c r="AV59" s="238">
        <f t="shared" si="18"/>
        <v>5</v>
      </c>
      <c r="AW59" s="238">
        <f t="shared" si="18"/>
        <v>5</v>
      </c>
      <c r="AX59" s="234">
        <v>5</v>
      </c>
      <c r="AY59" s="234">
        <v>5</v>
      </c>
      <c r="AZ59" s="229"/>
      <c r="BA59" s="234">
        <v>0</v>
      </c>
      <c r="BB59" s="229"/>
      <c r="BC59" s="234">
        <v>0</v>
      </c>
      <c r="BD59" s="232">
        <v>45137</v>
      </c>
      <c r="BE59" s="232">
        <v>45107</v>
      </c>
      <c r="BF59" s="239" t="s">
        <v>493</v>
      </c>
      <c r="BG59" s="230" t="s">
        <v>217</v>
      </c>
      <c r="BH59" s="230"/>
      <c r="BI59" s="259"/>
      <c r="BJ59" s="241"/>
      <c r="BK59" s="242" t="s">
        <v>468</v>
      </c>
      <c r="BL59" s="242"/>
      <c r="BM59" s="242" t="s">
        <v>217</v>
      </c>
      <c r="BN59" s="231" t="s">
        <v>200</v>
      </c>
      <c r="BO59" s="231">
        <f t="shared" si="7"/>
        <v>2023</v>
      </c>
      <c r="BP59" s="231">
        <f t="shared" si="8"/>
        <v>3</v>
      </c>
      <c r="BQ59" s="231" t="str">
        <f t="shared" si="20"/>
        <v>MMMM</v>
      </c>
      <c r="BR59" s="231" t="s">
        <v>232</v>
      </c>
      <c r="BS59" s="231">
        <f t="shared" si="15"/>
        <v>30</v>
      </c>
      <c r="BT59" s="231"/>
      <c r="BU59" s="231" t="s">
        <v>241</v>
      </c>
      <c r="BV59" s="231"/>
      <c r="BW59" s="231"/>
      <c r="BX59" s="231"/>
      <c r="BY59" s="231"/>
      <c r="BZ59" s="238">
        <f t="shared" si="16"/>
        <v>0</v>
      </c>
      <c r="CA59" s="231"/>
      <c r="CB59" s="231" t="str">
        <f t="shared" si="19"/>
        <v>Гурлан тумани ҳокими ўринбосари</v>
      </c>
      <c r="CC59" s="231" t="s">
        <v>202</v>
      </c>
      <c r="CD59" s="231" t="s">
        <v>469</v>
      </c>
      <c r="CE59" s="231" t="s">
        <v>470</v>
      </c>
      <c r="CF59" s="231" t="s">
        <v>471</v>
      </c>
      <c r="CG59" s="231" t="s">
        <v>472</v>
      </c>
      <c r="CH59" s="231"/>
      <c r="CI59" s="231"/>
      <c r="CJ59" s="231"/>
      <c r="CK59" s="243">
        <v>0</v>
      </c>
      <c r="CL59" s="243">
        <v>4</v>
      </c>
      <c r="CM59" s="244">
        <f t="shared" si="10"/>
        <v>4</v>
      </c>
      <c r="CN59" s="243"/>
      <c r="CO59" s="243">
        <f t="shared" si="11"/>
        <v>4</v>
      </c>
      <c r="CP59" s="245">
        <f t="shared" si="12"/>
        <v>-1</v>
      </c>
      <c r="CR59" s="226"/>
    </row>
    <row r="60" spans="1:96" s="246" customFormat="1" ht="42" customHeight="1" x14ac:dyDescent="0.25">
      <c r="A60" s="227">
        <v>7</v>
      </c>
      <c r="B60" s="228">
        <f t="shared" si="3"/>
        <v>51</v>
      </c>
      <c r="C60" s="229">
        <v>18852</v>
      </c>
      <c r="D60" s="228" t="s">
        <v>185</v>
      </c>
      <c r="E60" s="228" t="s">
        <v>2</v>
      </c>
      <c r="F60" s="230" t="s">
        <v>6</v>
      </c>
      <c r="G60" s="231" t="s">
        <v>494</v>
      </c>
      <c r="H60" s="231" t="s">
        <v>495</v>
      </c>
      <c r="I60" s="230" t="s">
        <v>496</v>
      </c>
      <c r="J60" s="232">
        <f t="shared" si="4"/>
        <v>0</v>
      </c>
      <c r="K60" s="232">
        <v>44962</v>
      </c>
      <c r="L60" s="230" t="s">
        <v>189</v>
      </c>
      <c r="M60" s="233">
        <v>309776594</v>
      </c>
      <c r="N60" s="228" t="s">
        <v>497</v>
      </c>
      <c r="O60" s="228" t="s">
        <v>277</v>
      </c>
      <c r="P60" s="230" t="s">
        <v>193</v>
      </c>
      <c r="Q60" s="230" t="s">
        <v>288</v>
      </c>
      <c r="R60" s="230" t="s">
        <v>289</v>
      </c>
      <c r="S60" s="230" t="s">
        <v>290</v>
      </c>
      <c r="T60" s="230">
        <v>4600</v>
      </c>
      <c r="U60" s="234">
        <v>467</v>
      </c>
      <c r="V60" s="234">
        <v>389.16666666666663</v>
      </c>
      <c r="W60" s="234">
        <v>0</v>
      </c>
      <c r="X60" s="234">
        <v>0</v>
      </c>
      <c r="Y60" s="234">
        <v>37.36</v>
      </c>
      <c r="Z60" s="235">
        <f t="shared" si="17"/>
        <v>467</v>
      </c>
      <c r="AA60" s="235">
        <f t="shared" si="17"/>
        <v>467</v>
      </c>
      <c r="AB60" s="236">
        <f t="shared" si="17"/>
        <v>467</v>
      </c>
      <c r="AC60" s="236">
        <f t="shared" si="17"/>
        <v>467</v>
      </c>
      <c r="AD60" s="234">
        <v>100</v>
      </c>
      <c r="AE60" s="234">
        <v>100</v>
      </c>
      <c r="AF60" s="237">
        <v>100</v>
      </c>
      <c r="AG60" s="237">
        <v>100</v>
      </c>
      <c r="AH60" s="234">
        <v>367</v>
      </c>
      <c r="AI60" s="234">
        <v>367</v>
      </c>
      <c r="AJ60" s="237">
        <v>367</v>
      </c>
      <c r="AK60" s="237">
        <v>367</v>
      </c>
      <c r="AL60" s="234"/>
      <c r="AM60" s="234">
        <v>0</v>
      </c>
      <c r="AN60" s="237">
        <v>0</v>
      </c>
      <c r="AO60" s="237">
        <v>0</v>
      </c>
      <c r="AP60" s="234"/>
      <c r="AQ60" s="234">
        <v>0</v>
      </c>
      <c r="AR60" s="237">
        <v>0</v>
      </c>
      <c r="AS60" s="237">
        <v>0</v>
      </c>
      <c r="AT60" s="230"/>
      <c r="AU60" s="230"/>
      <c r="AV60" s="238">
        <f t="shared" si="18"/>
        <v>3</v>
      </c>
      <c r="AW60" s="238">
        <f t="shared" si="18"/>
        <v>3</v>
      </c>
      <c r="AX60" s="234">
        <v>3</v>
      </c>
      <c r="AY60" s="234">
        <v>3</v>
      </c>
      <c r="AZ60" s="229"/>
      <c r="BA60" s="229">
        <v>0</v>
      </c>
      <c r="BB60" s="229"/>
      <c r="BC60" s="229">
        <v>0</v>
      </c>
      <c r="BD60" s="232">
        <v>44962</v>
      </c>
      <c r="BE60" s="232">
        <v>44966</v>
      </c>
      <c r="BF60" s="239" t="s">
        <v>381</v>
      </c>
      <c r="BG60" s="230" t="s">
        <v>498</v>
      </c>
      <c r="BH60" s="230"/>
      <c r="BI60" s="240"/>
      <c r="BJ60" s="241"/>
      <c r="BK60" s="242" t="s">
        <v>468</v>
      </c>
      <c r="BL60" s="242"/>
      <c r="BM60" s="242" t="s">
        <v>217</v>
      </c>
      <c r="BN60" s="231" t="s">
        <v>200</v>
      </c>
      <c r="BO60" s="231">
        <f t="shared" si="7"/>
        <v>2023</v>
      </c>
      <c r="BP60" s="231">
        <f t="shared" si="8"/>
        <v>1</v>
      </c>
      <c r="BQ60" s="231" t="str">
        <f t="shared" si="20"/>
        <v>MMMM</v>
      </c>
      <c r="BR60" s="231" t="s">
        <v>201</v>
      </c>
      <c r="BS60" s="231">
        <f t="shared" si="15"/>
        <v>5</v>
      </c>
      <c r="BT60" s="231">
        <v>10</v>
      </c>
      <c r="BU60" s="231" t="s">
        <v>201</v>
      </c>
      <c r="BV60" s="231">
        <v>1</v>
      </c>
      <c r="BW60" s="231"/>
      <c r="BX60" s="231"/>
      <c r="BY60" s="231"/>
      <c r="BZ60" s="238">
        <f t="shared" si="16"/>
        <v>0</v>
      </c>
      <c r="CA60" s="231"/>
      <c r="CB60" s="231" t="str">
        <f t="shared" si="19"/>
        <v>Гурлан тумани ҳокими ўринбосари</v>
      </c>
      <c r="CC60" s="231" t="s">
        <v>233</v>
      </c>
      <c r="CD60" s="231" t="s">
        <v>292</v>
      </c>
      <c r="CE60" s="231" t="s">
        <v>206</v>
      </c>
      <c r="CF60" s="231" t="s">
        <v>499</v>
      </c>
      <c r="CG60" s="231" t="s">
        <v>206</v>
      </c>
      <c r="CH60" s="231"/>
      <c r="CI60" s="231"/>
      <c r="CJ60" s="231"/>
      <c r="CK60" s="243">
        <v>1</v>
      </c>
      <c r="CL60" s="243">
        <v>1</v>
      </c>
      <c r="CM60" s="244">
        <f t="shared" si="10"/>
        <v>0</v>
      </c>
      <c r="CN60" s="243"/>
      <c r="CO60" s="243">
        <f t="shared" si="11"/>
        <v>0</v>
      </c>
      <c r="CP60" s="245">
        <f t="shared" si="12"/>
        <v>-3</v>
      </c>
      <c r="CR60" s="226"/>
    </row>
    <row r="61" spans="1:96" s="246" customFormat="1" ht="42" customHeight="1" x14ac:dyDescent="0.25">
      <c r="A61" s="227">
        <v>7</v>
      </c>
      <c r="B61" s="228">
        <f t="shared" si="3"/>
        <v>52</v>
      </c>
      <c r="C61" s="229">
        <v>18847</v>
      </c>
      <c r="D61" s="228" t="s">
        <v>185</v>
      </c>
      <c r="E61" s="228" t="s">
        <v>2</v>
      </c>
      <c r="F61" s="230" t="s">
        <v>6</v>
      </c>
      <c r="G61" s="231" t="s">
        <v>500</v>
      </c>
      <c r="H61" s="231" t="s">
        <v>495</v>
      </c>
      <c r="I61" s="230" t="s">
        <v>501</v>
      </c>
      <c r="J61" s="232">
        <f t="shared" si="4"/>
        <v>0</v>
      </c>
      <c r="K61" s="232">
        <v>45005</v>
      </c>
      <c r="L61" s="230" t="s">
        <v>189</v>
      </c>
      <c r="M61" s="233">
        <v>309536970</v>
      </c>
      <c r="N61" s="228" t="s">
        <v>497</v>
      </c>
      <c r="O61" s="228" t="s">
        <v>252</v>
      </c>
      <c r="P61" s="230" t="s">
        <v>193</v>
      </c>
      <c r="Q61" s="230" t="s">
        <v>288</v>
      </c>
      <c r="R61" s="230" t="s">
        <v>289</v>
      </c>
      <c r="S61" s="230" t="s">
        <v>290</v>
      </c>
      <c r="T61" s="230">
        <v>4500</v>
      </c>
      <c r="U61" s="234">
        <v>202</v>
      </c>
      <c r="V61" s="234">
        <v>151.5</v>
      </c>
      <c r="W61" s="234">
        <v>0</v>
      </c>
      <c r="X61" s="234">
        <v>0</v>
      </c>
      <c r="Y61" s="234">
        <v>16.16</v>
      </c>
      <c r="Z61" s="235">
        <f t="shared" si="17"/>
        <v>202</v>
      </c>
      <c r="AA61" s="235">
        <f t="shared" si="17"/>
        <v>202</v>
      </c>
      <c r="AB61" s="236">
        <f t="shared" si="17"/>
        <v>202</v>
      </c>
      <c r="AC61" s="236">
        <f t="shared" si="17"/>
        <v>202</v>
      </c>
      <c r="AD61" s="234">
        <v>100</v>
      </c>
      <c r="AE61" s="234">
        <v>100</v>
      </c>
      <c r="AF61" s="237">
        <v>100</v>
      </c>
      <c r="AG61" s="237">
        <v>100</v>
      </c>
      <c r="AH61" s="234">
        <v>102</v>
      </c>
      <c r="AI61" s="234">
        <v>102</v>
      </c>
      <c r="AJ61" s="237">
        <v>102</v>
      </c>
      <c r="AK61" s="237">
        <v>102</v>
      </c>
      <c r="AL61" s="234"/>
      <c r="AM61" s="234">
        <v>0</v>
      </c>
      <c r="AN61" s="237">
        <v>0</v>
      </c>
      <c r="AO61" s="237">
        <v>0</v>
      </c>
      <c r="AP61" s="234"/>
      <c r="AQ61" s="234">
        <v>0</v>
      </c>
      <c r="AR61" s="237">
        <v>0</v>
      </c>
      <c r="AS61" s="237">
        <v>0</v>
      </c>
      <c r="AT61" s="230"/>
      <c r="AU61" s="230"/>
      <c r="AV61" s="238">
        <f t="shared" si="18"/>
        <v>2</v>
      </c>
      <c r="AW61" s="238">
        <f t="shared" si="18"/>
        <v>2</v>
      </c>
      <c r="AX61" s="234">
        <v>2</v>
      </c>
      <c r="AY61" s="234">
        <v>2</v>
      </c>
      <c r="AZ61" s="229"/>
      <c r="BA61" s="234">
        <v>0</v>
      </c>
      <c r="BB61" s="229"/>
      <c r="BC61" s="234">
        <v>0</v>
      </c>
      <c r="BD61" s="232">
        <v>45005</v>
      </c>
      <c r="BE61" s="232">
        <v>44999</v>
      </c>
      <c r="BF61" s="239" t="s">
        <v>418</v>
      </c>
      <c r="BG61" s="230" t="s">
        <v>217</v>
      </c>
      <c r="BH61" s="230">
        <v>0</v>
      </c>
      <c r="BI61" s="240"/>
      <c r="BJ61" s="241">
        <v>0</v>
      </c>
      <c r="BK61" s="242" t="s">
        <v>468</v>
      </c>
      <c r="BL61" s="242"/>
      <c r="BM61" s="242" t="s">
        <v>217</v>
      </c>
      <c r="BN61" s="231" t="s">
        <v>200</v>
      </c>
      <c r="BO61" s="231">
        <f t="shared" si="7"/>
        <v>2023</v>
      </c>
      <c r="BP61" s="231">
        <f t="shared" si="8"/>
        <v>1</v>
      </c>
      <c r="BQ61" s="231" t="str">
        <f t="shared" si="20"/>
        <v>MMMM</v>
      </c>
      <c r="BR61" s="231" t="s">
        <v>255</v>
      </c>
      <c r="BS61" s="231">
        <f t="shared" si="15"/>
        <v>20</v>
      </c>
      <c r="BT61" s="231">
        <v>17</v>
      </c>
      <c r="BU61" s="231" t="s">
        <v>481</v>
      </c>
      <c r="BV61" s="231">
        <v>1</v>
      </c>
      <c r="BW61" s="231"/>
      <c r="BX61" s="231"/>
      <c r="BY61" s="231"/>
      <c r="BZ61" s="238">
        <f t="shared" si="16"/>
        <v>0</v>
      </c>
      <c r="CA61" s="231"/>
      <c r="CB61" s="231" t="str">
        <f t="shared" si="19"/>
        <v>Гурлан тумани ҳокими ўринбосари</v>
      </c>
      <c r="CC61" s="231" t="s">
        <v>233</v>
      </c>
      <c r="CD61" s="231" t="s">
        <v>292</v>
      </c>
      <c r="CE61" s="231" t="s">
        <v>206</v>
      </c>
      <c r="CF61" s="231" t="s">
        <v>478</v>
      </c>
      <c r="CG61" s="231" t="s">
        <v>204</v>
      </c>
      <c r="CH61" s="231"/>
      <c r="CI61" s="231"/>
      <c r="CJ61" s="231"/>
      <c r="CK61" s="243">
        <v>0</v>
      </c>
      <c r="CL61" s="243">
        <v>1</v>
      </c>
      <c r="CM61" s="244">
        <f t="shared" si="10"/>
        <v>1</v>
      </c>
      <c r="CN61" s="243"/>
      <c r="CO61" s="243">
        <f t="shared" si="11"/>
        <v>1</v>
      </c>
      <c r="CP61" s="245">
        <f t="shared" si="12"/>
        <v>-1</v>
      </c>
      <c r="CR61" s="226"/>
    </row>
    <row r="62" spans="1:96" s="246" customFormat="1" ht="42" customHeight="1" x14ac:dyDescent="0.25">
      <c r="A62" s="227">
        <v>7</v>
      </c>
      <c r="B62" s="228">
        <f t="shared" si="3"/>
        <v>53</v>
      </c>
      <c r="C62" s="229">
        <v>18846</v>
      </c>
      <c r="D62" s="228" t="s">
        <v>185</v>
      </c>
      <c r="E62" s="228" t="s">
        <v>2</v>
      </c>
      <c r="F62" s="230" t="s">
        <v>6</v>
      </c>
      <c r="G62" s="231" t="s">
        <v>502</v>
      </c>
      <c r="H62" s="231" t="s">
        <v>503</v>
      </c>
      <c r="I62" s="230" t="s">
        <v>504</v>
      </c>
      <c r="J62" s="232">
        <f t="shared" si="4"/>
        <v>0</v>
      </c>
      <c r="K62" s="232">
        <v>45058</v>
      </c>
      <c r="L62" s="230" t="s">
        <v>189</v>
      </c>
      <c r="M62" s="233">
        <v>309137992</v>
      </c>
      <c r="N62" s="228" t="s">
        <v>505</v>
      </c>
      <c r="O62" s="228" t="s">
        <v>192</v>
      </c>
      <c r="P62" s="230" t="s">
        <v>193</v>
      </c>
      <c r="Q62" s="230" t="s">
        <v>325</v>
      </c>
      <c r="R62" s="230"/>
      <c r="S62" s="230" t="s">
        <v>195</v>
      </c>
      <c r="T62" s="230" t="s">
        <v>184</v>
      </c>
      <c r="U62" s="234">
        <v>800</v>
      </c>
      <c r="V62" s="234">
        <v>466.66666666666669</v>
      </c>
      <c r="W62" s="234">
        <v>0</v>
      </c>
      <c r="X62" s="234">
        <v>0</v>
      </c>
      <c r="Y62" s="234">
        <v>64</v>
      </c>
      <c r="Z62" s="235">
        <f t="shared" si="17"/>
        <v>800</v>
      </c>
      <c r="AA62" s="235">
        <f t="shared" si="17"/>
        <v>800</v>
      </c>
      <c r="AB62" s="236">
        <f t="shared" si="17"/>
        <v>800</v>
      </c>
      <c r="AC62" s="236">
        <f t="shared" si="17"/>
        <v>800</v>
      </c>
      <c r="AD62" s="234">
        <v>300</v>
      </c>
      <c r="AE62" s="234">
        <v>300</v>
      </c>
      <c r="AF62" s="237">
        <v>300</v>
      </c>
      <c r="AG62" s="237">
        <v>300</v>
      </c>
      <c r="AH62" s="234">
        <v>500</v>
      </c>
      <c r="AI62" s="234">
        <v>500</v>
      </c>
      <c r="AJ62" s="237">
        <v>500</v>
      </c>
      <c r="AK62" s="237">
        <v>500</v>
      </c>
      <c r="AL62" s="234"/>
      <c r="AM62" s="234">
        <v>0</v>
      </c>
      <c r="AN62" s="237">
        <v>0</v>
      </c>
      <c r="AO62" s="237">
        <v>0</v>
      </c>
      <c r="AP62" s="234"/>
      <c r="AQ62" s="234">
        <v>0</v>
      </c>
      <c r="AR62" s="237">
        <v>0</v>
      </c>
      <c r="AS62" s="237">
        <v>0</v>
      </c>
      <c r="AT62" s="230"/>
      <c r="AU62" s="230"/>
      <c r="AV62" s="238">
        <f t="shared" si="18"/>
        <v>10</v>
      </c>
      <c r="AW62" s="238">
        <f t="shared" si="18"/>
        <v>10</v>
      </c>
      <c r="AX62" s="234">
        <v>10</v>
      </c>
      <c r="AY62" s="234">
        <v>10</v>
      </c>
      <c r="AZ62" s="229"/>
      <c r="BA62" s="234">
        <v>0</v>
      </c>
      <c r="BB62" s="229"/>
      <c r="BC62" s="234">
        <v>0</v>
      </c>
      <c r="BD62" s="232">
        <v>45058</v>
      </c>
      <c r="BE62" s="232">
        <v>44999</v>
      </c>
      <c r="BF62" s="239" t="s">
        <v>458</v>
      </c>
      <c r="BG62" s="230" t="s">
        <v>231</v>
      </c>
      <c r="BH62" s="230">
        <v>0</v>
      </c>
      <c r="BI62" s="240"/>
      <c r="BJ62" s="241">
        <v>0</v>
      </c>
      <c r="BK62" s="242" t="s">
        <v>468</v>
      </c>
      <c r="BL62" s="242"/>
      <c r="BM62" s="242" t="s">
        <v>217</v>
      </c>
      <c r="BN62" s="231" t="s">
        <v>200</v>
      </c>
      <c r="BO62" s="231">
        <f t="shared" si="7"/>
        <v>2023</v>
      </c>
      <c r="BP62" s="231">
        <f t="shared" si="8"/>
        <v>2</v>
      </c>
      <c r="BQ62" s="231" t="s">
        <v>218</v>
      </c>
      <c r="BR62" s="231"/>
      <c r="BS62" s="231">
        <f t="shared" si="15"/>
        <v>12</v>
      </c>
      <c r="BT62" s="231">
        <v>17</v>
      </c>
      <c r="BU62" s="231" t="s">
        <v>481</v>
      </c>
      <c r="BV62" s="231">
        <v>1</v>
      </c>
      <c r="BW62" s="231"/>
      <c r="BX62" s="231"/>
      <c r="BY62" s="231"/>
      <c r="BZ62" s="238">
        <f t="shared" si="16"/>
        <v>0</v>
      </c>
      <c r="CA62" s="231"/>
      <c r="CB62" s="231" t="str">
        <f t="shared" si="19"/>
        <v>Гурлан тумани ҳокими ўринбосари</v>
      </c>
      <c r="CC62" s="231" t="s">
        <v>202</v>
      </c>
      <c r="CD62" s="231" t="s">
        <v>469</v>
      </c>
      <c r="CE62" s="231" t="s">
        <v>470</v>
      </c>
      <c r="CF62" s="231" t="s">
        <v>499</v>
      </c>
      <c r="CG62" s="231" t="s">
        <v>206</v>
      </c>
      <c r="CH62" s="231"/>
      <c r="CI62" s="231"/>
      <c r="CJ62" s="231"/>
      <c r="CK62" s="243">
        <v>10</v>
      </c>
      <c r="CL62" s="243">
        <v>3</v>
      </c>
      <c r="CM62" s="244">
        <f t="shared" si="10"/>
        <v>-7</v>
      </c>
      <c r="CN62" s="243">
        <v>0.25</v>
      </c>
      <c r="CO62" s="243">
        <f t="shared" si="11"/>
        <v>-6.75</v>
      </c>
      <c r="CP62" s="245">
        <f t="shared" si="12"/>
        <v>-16.75</v>
      </c>
      <c r="CR62" s="226"/>
    </row>
    <row r="63" spans="1:96" s="246" customFormat="1" ht="42" customHeight="1" x14ac:dyDescent="0.25">
      <c r="A63" s="227">
        <v>7</v>
      </c>
      <c r="B63" s="228">
        <f t="shared" si="3"/>
        <v>54</v>
      </c>
      <c r="C63" s="229">
        <v>36617</v>
      </c>
      <c r="D63" s="228" t="s">
        <v>222</v>
      </c>
      <c r="E63" s="228" t="s">
        <v>2</v>
      </c>
      <c r="F63" s="230" t="s">
        <v>6</v>
      </c>
      <c r="G63" s="231" t="s">
        <v>506</v>
      </c>
      <c r="H63" s="231" t="s">
        <v>507</v>
      </c>
      <c r="I63" s="230" t="s">
        <v>508</v>
      </c>
      <c r="J63" s="232">
        <f t="shared" si="4"/>
        <v>0</v>
      </c>
      <c r="K63" s="232">
        <v>45231</v>
      </c>
      <c r="L63" s="230" t="s">
        <v>189</v>
      </c>
      <c r="M63" s="242">
        <v>309113707</v>
      </c>
      <c r="N63" s="230" t="s">
        <v>509</v>
      </c>
      <c r="O63" s="230" t="s">
        <v>212</v>
      </c>
      <c r="P63" s="230" t="s">
        <v>213</v>
      </c>
      <c r="Q63" s="230" t="s">
        <v>214</v>
      </c>
      <c r="R63" s="230">
        <v>0</v>
      </c>
      <c r="S63" s="230">
        <v>0</v>
      </c>
      <c r="T63" s="230">
        <v>0</v>
      </c>
      <c r="U63" s="230">
        <v>0</v>
      </c>
      <c r="V63" s="230">
        <v>0</v>
      </c>
      <c r="W63" s="230">
        <v>0</v>
      </c>
      <c r="X63" s="230">
        <v>0</v>
      </c>
      <c r="Y63" s="234">
        <v>375</v>
      </c>
      <c r="Z63" s="235">
        <f t="shared" si="17"/>
        <v>410</v>
      </c>
      <c r="AA63" s="235">
        <f t="shared" si="17"/>
        <v>410</v>
      </c>
      <c r="AB63" s="236">
        <f t="shared" si="17"/>
        <v>324.95</v>
      </c>
      <c r="AC63" s="236">
        <f t="shared" si="17"/>
        <v>324.95</v>
      </c>
      <c r="AD63" s="234">
        <v>110</v>
      </c>
      <c r="AE63" s="234">
        <v>110</v>
      </c>
      <c r="AF63" s="236">
        <v>300</v>
      </c>
      <c r="AG63" s="236">
        <v>300</v>
      </c>
      <c r="AH63" s="234">
        <v>300</v>
      </c>
      <c r="AI63" s="234">
        <v>300</v>
      </c>
      <c r="AJ63" s="237">
        <v>24.95</v>
      </c>
      <c r="AK63" s="237">
        <v>24.95</v>
      </c>
      <c r="AL63" s="234"/>
      <c r="AM63" s="234">
        <v>0</v>
      </c>
      <c r="AN63" s="237">
        <v>0</v>
      </c>
      <c r="AO63" s="237">
        <v>0</v>
      </c>
      <c r="AP63" s="234"/>
      <c r="AQ63" s="234">
        <v>0</v>
      </c>
      <c r="AR63" s="236">
        <v>0</v>
      </c>
      <c r="AS63" s="236">
        <v>0</v>
      </c>
      <c r="AT63" s="230"/>
      <c r="AU63" s="230"/>
      <c r="AV63" s="238">
        <f t="shared" si="18"/>
        <v>10</v>
      </c>
      <c r="AW63" s="238">
        <f t="shared" si="18"/>
        <v>10</v>
      </c>
      <c r="AX63" s="234">
        <v>10</v>
      </c>
      <c r="AY63" s="234">
        <v>10</v>
      </c>
      <c r="AZ63" s="229"/>
      <c r="BA63" s="234">
        <v>0</v>
      </c>
      <c r="BB63" s="229"/>
      <c r="BC63" s="234">
        <v>0</v>
      </c>
      <c r="BD63" s="232">
        <v>45231</v>
      </c>
      <c r="BE63" s="232">
        <v>45061</v>
      </c>
      <c r="BF63" s="239" t="s">
        <v>510</v>
      </c>
      <c r="BG63" s="230" t="s">
        <v>231</v>
      </c>
      <c r="BH63" s="230"/>
      <c r="BI63" s="240"/>
      <c r="BJ63" s="241"/>
      <c r="BK63" s="242" t="s">
        <v>468</v>
      </c>
      <c r="BL63" s="242"/>
      <c r="BM63" s="242" t="s">
        <v>217</v>
      </c>
      <c r="BN63" s="231" t="s">
        <v>200</v>
      </c>
      <c r="BO63" s="231">
        <f t="shared" si="7"/>
        <v>2023</v>
      </c>
      <c r="BP63" s="231">
        <f t="shared" si="8"/>
        <v>4</v>
      </c>
      <c r="BQ63" s="231" t="str">
        <f>+TEXT(BD63,"MMMM")</f>
        <v>MMMM</v>
      </c>
      <c r="BR63" s="231"/>
      <c r="BS63" s="231">
        <f t="shared" si="15"/>
        <v>1</v>
      </c>
      <c r="BT63" s="231"/>
      <c r="BU63" s="231" t="s">
        <v>218</v>
      </c>
      <c r="BV63" s="231"/>
      <c r="BW63" s="231"/>
      <c r="BX63" s="231"/>
      <c r="BY63" s="231"/>
      <c r="BZ63" s="238">
        <f t="shared" si="16"/>
        <v>0</v>
      </c>
      <c r="CA63" s="231"/>
      <c r="CB63" s="231"/>
      <c r="CC63" s="231" t="s">
        <v>219</v>
      </c>
      <c r="CD63" s="231" t="s">
        <v>220</v>
      </c>
      <c r="CE63" s="231" t="s">
        <v>221</v>
      </c>
      <c r="CF63" s="231" t="s">
        <v>499</v>
      </c>
      <c r="CG63" s="231" t="s">
        <v>206</v>
      </c>
      <c r="CH63" s="231"/>
      <c r="CI63" s="231"/>
      <c r="CJ63" s="231"/>
      <c r="CK63" s="243">
        <v>1</v>
      </c>
      <c r="CL63" s="243">
        <v>0</v>
      </c>
      <c r="CM63" s="244">
        <f t="shared" si="10"/>
        <v>-1</v>
      </c>
      <c r="CN63" s="243"/>
      <c r="CO63" s="243">
        <f t="shared" si="11"/>
        <v>-1</v>
      </c>
      <c r="CP63" s="245">
        <f t="shared" si="12"/>
        <v>-11</v>
      </c>
      <c r="CR63" s="226"/>
    </row>
    <row r="64" spans="1:96" s="246" customFormat="1" ht="42" customHeight="1" x14ac:dyDescent="0.25">
      <c r="A64" s="227">
        <v>7</v>
      </c>
      <c r="B64" s="228">
        <f t="shared" si="3"/>
        <v>55</v>
      </c>
      <c r="C64" s="229">
        <v>18874</v>
      </c>
      <c r="D64" s="228" t="s">
        <v>185</v>
      </c>
      <c r="E64" s="228" t="s">
        <v>2</v>
      </c>
      <c r="F64" s="230" t="s">
        <v>6</v>
      </c>
      <c r="G64" s="231" t="s">
        <v>511</v>
      </c>
      <c r="H64" s="231" t="s">
        <v>512</v>
      </c>
      <c r="I64" s="230" t="s">
        <v>513</v>
      </c>
      <c r="J64" s="232">
        <f t="shared" si="4"/>
        <v>0</v>
      </c>
      <c r="K64" s="232">
        <v>45058</v>
      </c>
      <c r="L64" s="230" t="s">
        <v>189</v>
      </c>
      <c r="M64" s="233">
        <v>308666620</v>
      </c>
      <c r="N64" s="228" t="s">
        <v>514</v>
      </c>
      <c r="O64" s="228" t="s">
        <v>277</v>
      </c>
      <c r="P64" s="230" t="s">
        <v>240</v>
      </c>
      <c r="Q64" s="230" t="s">
        <v>515</v>
      </c>
      <c r="R64" s="230"/>
      <c r="S64" s="230" t="s">
        <v>272</v>
      </c>
      <c r="T64" s="230">
        <v>10.9</v>
      </c>
      <c r="U64" s="234">
        <v>280</v>
      </c>
      <c r="V64" s="234">
        <v>163.33333333333331</v>
      </c>
      <c r="W64" s="234">
        <v>0</v>
      </c>
      <c r="X64" s="234">
        <v>0</v>
      </c>
      <c r="Y64" s="234">
        <v>22.400000000000002</v>
      </c>
      <c r="Z64" s="235">
        <f t="shared" si="17"/>
        <v>280</v>
      </c>
      <c r="AA64" s="235">
        <f t="shared" si="17"/>
        <v>280</v>
      </c>
      <c r="AB64" s="236">
        <f t="shared" si="17"/>
        <v>450</v>
      </c>
      <c r="AC64" s="236">
        <f t="shared" si="17"/>
        <v>450</v>
      </c>
      <c r="AD64" s="234">
        <v>280</v>
      </c>
      <c r="AE64" s="234">
        <v>280</v>
      </c>
      <c r="AF64" s="237">
        <v>450</v>
      </c>
      <c r="AG64" s="237">
        <v>450</v>
      </c>
      <c r="AH64" s="234"/>
      <c r="AI64" s="234">
        <v>0</v>
      </c>
      <c r="AJ64" s="237">
        <v>0</v>
      </c>
      <c r="AK64" s="237">
        <v>0</v>
      </c>
      <c r="AL64" s="234"/>
      <c r="AM64" s="234">
        <v>0</v>
      </c>
      <c r="AN64" s="237">
        <v>0</v>
      </c>
      <c r="AO64" s="237">
        <v>0</v>
      </c>
      <c r="AP64" s="234"/>
      <c r="AQ64" s="234">
        <v>0</v>
      </c>
      <c r="AR64" s="237">
        <v>0</v>
      </c>
      <c r="AS64" s="237">
        <v>0</v>
      </c>
      <c r="AT64" s="230"/>
      <c r="AU64" s="230"/>
      <c r="AV64" s="238">
        <f t="shared" si="18"/>
        <v>9</v>
      </c>
      <c r="AW64" s="238">
        <f t="shared" si="18"/>
        <v>9</v>
      </c>
      <c r="AX64" s="234">
        <v>9</v>
      </c>
      <c r="AY64" s="234">
        <v>9</v>
      </c>
      <c r="AZ64" s="229"/>
      <c r="BA64" s="234">
        <v>0</v>
      </c>
      <c r="BB64" s="229"/>
      <c r="BC64" s="234">
        <v>0</v>
      </c>
      <c r="BD64" s="232">
        <v>45058</v>
      </c>
      <c r="BE64" s="232">
        <v>45058</v>
      </c>
      <c r="BF64" s="239" t="s">
        <v>372</v>
      </c>
      <c r="BG64" s="230" t="s">
        <v>254</v>
      </c>
      <c r="BH64" s="260">
        <v>0</v>
      </c>
      <c r="BI64" s="261"/>
      <c r="BJ64" s="262"/>
      <c r="BK64" s="242" t="s">
        <v>468</v>
      </c>
      <c r="BL64" s="242"/>
      <c r="BM64" s="242" t="s">
        <v>217</v>
      </c>
      <c r="BN64" s="231" t="s">
        <v>200</v>
      </c>
      <c r="BO64" s="231">
        <f t="shared" si="7"/>
        <v>2023</v>
      </c>
      <c r="BP64" s="231">
        <f t="shared" si="8"/>
        <v>2</v>
      </c>
      <c r="BQ64" s="231" t="s">
        <v>218</v>
      </c>
      <c r="BR64" s="231"/>
      <c r="BS64" s="231">
        <f t="shared" si="15"/>
        <v>12</v>
      </c>
      <c r="BT64" s="231"/>
      <c r="BU64" s="231" t="s">
        <v>218</v>
      </c>
      <c r="BV64" s="231"/>
      <c r="BW64" s="231"/>
      <c r="BX64" s="231"/>
      <c r="BY64" s="231"/>
      <c r="BZ64" s="238">
        <f t="shared" si="16"/>
        <v>0</v>
      </c>
      <c r="CA64" s="231"/>
      <c r="CB64" s="231" t="str">
        <f t="shared" ref="CB64:CB86" si="21">+IF(BN64="йирик",CONCATENATE(E64," Инвестициялар, саноат ва савдо бош бошқармаси бошлиғи"),IF(BN64="ўрта",CONCATENATE(E64," Инвестициялар, саноат ва савдо бош бошқармаси бошлиғи биринчи ўринбосари"),_xlfn.CONCAT(F64," ҳокими ўринбосари")))</f>
        <v>Гурлан тумани ҳокими ўринбосари</v>
      </c>
      <c r="CC64" s="231" t="s">
        <v>219</v>
      </c>
      <c r="CD64" s="231" t="s">
        <v>220</v>
      </c>
      <c r="CE64" s="231" t="s">
        <v>221</v>
      </c>
      <c r="CF64" s="231" t="s">
        <v>478</v>
      </c>
      <c r="CG64" s="231" t="s">
        <v>204</v>
      </c>
      <c r="CH64" s="231"/>
      <c r="CI64" s="231"/>
      <c r="CJ64" s="231"/>
      <c r="CK64" s="243">
        <v>1</v>
      </c>
      <c r="CL64" s="243">
        <v>1</v>
      </c>
      <c r="CM64" s="244">
        <f t="shared" si="10"/>
        <v>0</v>
      </c>
      <c r="CN64" s="243"/>
      <c r="CO64" s="243">
        <f t="shared" si="11"/>
        <v>0</v>
      </c>
      <c r="CP64" s="245">
        <f t="shared" si="12"/>
        <v>-9</v>
      </c>
      <c r="CR64" s="226"/>
    </row>
    <row r="65" spans="1:96" s="246" customFormat="1" ht="42" customHeight="1" x14ac:dyDescent="0.25">
      <c r="A65" s="227">
        <v>7</v>
      </c>
      <c r="B65" s="228">
        <f t="shared" si="3"/>
        <v>56</v>
      </c>
      <c r="C65" s="229">
        <v>18919</v>
      </c>
      <c r="D65" s="228" t="s">
        <v>185</v>
      </c>
      <c r="E65" s="228" t="s">
        <v>2</v>
      </c>
      <c r="F65" s="230" t="s">
        <v>6</v>
      </c>
      <c r="G65" s="231" t="s">
        <v>516</v>
      </c>
      <c r="H65" s="231" t="s">
        <v>512</v>
      </c>
      <c r="I65" s="230" t="s">
        <v>517</v>
      </c>
      <c r="J65" s="232">
        <f t="shared" si="4"/>
        <v>0</v>
      </c>
      <c r="K65" s="232">
        <v>45076</v>
      </c>
      <c r="L65" s="230" t="s">
        <v>189</v>
      </c>
      <c r="M65" s="233">
        <v>308573531</v>
      </c>
      <c r="N65" s="228" t="s">
        <v>485</v>
      </c>
      <c r="O65" s="228" t="s">
        <v>277</v>
      </c>
      <c r="P65" s="230" t="s">
        <v>240</v>
      </c>
      <c r="Q65" s="230" t="s">
        <v>515</v>
      </c>
      <c r="R65" s="230"/>
      <c r="S65" s="230" t="s">
        <v>272</v>
      </c>
      <c r="T65" s="230">
        <v>16</v>
      </c>
      <c r="U65" s="234">
        <v>950</v>
      </c>
      <c r="V65" s="234">
        <v>554.16666666666674</v>
      </c>
      <c r="W65" s="234">
        <v>0</v>
      </c>
      <c r="X65" s="234">
        <v>0</v>
      </c>
      <c r="Y65" s="234">
        <v>76</v>
      </c>
      <c r="Z65" s="235">
        <f t="shared" si="17"/>
        <v>1210</v>
      </c>
      <c r="AA65" s="235">
        <f t="shared" si="17"/>
        <v>1210</v>
      </c>
      <c r="AB65" s="236">
        <f t="shared" si="17"/>
        <v>1300</v>
      </c>
      <c r="AC65" s="236">
        <f t="shared" si="17"/>
        <v>1300</v>
      </c>
      <c r="AD65" s="234">
        <v>1000</v>
      </c>
      <c r="AE65" s="234">
        <v>1000</v>
      </c>
      <c r="AF65" s="237">
        <v>1300</v>
      </c>
      <c r="AG65" s="237">
        <v>1300</v>
      </c>
      <c r="AH65" s="234">
        <v>210</v>
      </c>
      <c r="AI65" s="234">
        <v>210</v>
      </c>
      <c r="AJ65" s="237">
        <v>0</v>
      </c>
      <c r="AK65" s="237">
        <v>0</v>
      </c>
      <c r="AL65" s="234"/>
      <c r="AM65" s="234">
        <v>0</v>
      </c>
      <c r="AN65" s="237">
        <v>0</v>
      </c>
      <c r="AO65" s="237">
        <v>0</v>
      </c>
      <c r="AP65" s="234"/>
      <c r="AQ65" s="234">
        <v>0</v>
      </c>
      <c r="AR65" s="237">
        <v>0</v>
      </c>
      <c r="AS65" s="237">
        <v>0</v>
      </c>
      <c r="AT65" s="230"/>
      <c r="AU65" s="230"/>
      <c r="AV65" s="238">
        <f t="shared" si="18"/>
        <v>35</v>
      </c>
      <c r="AW65" s="238">
        <f t="shared" si="18"/>
        <v>30</v>
      </c>
      <c r="AX65" s="234">
        <v>20</v>
      </c>
      <c r="AY65" s="234">
        <v>10</v>
      </c>
      <c r="AZ65" s="229">
        <v>15</v>
      </c>
      <c r="BA65" s="234">
        <v>20</v>
      </c>
      <c r="BB65" s="229"/>
      <c r="BC65" s="234">
        <v>0</v>
      </c>
      <c r="BD65" s="232">
        <v>45076</v>
      </c>
      <c r="BE65" s="232">
        <v>45061</v>
      </c>
      <c r="BF65" s="239" t="s">
        <v>518</v>
      </c>
      <c r="BG65" s="230" t="s">
        <v>217</v>
      </c>
      <c r="BH65" s="230">
        <v>0</v>
      </c>
      <c r="BI65" s="240"/>
      <c r="BJ65" s="241">
        <v>0</v>
      </c>
      <c r="BK65" s="242" t="s">
        <v>468</v>
      </c>
      <c r="BL65" s="242"/>
      <c r="BM65" s="242" t="s">
        <v>217</v>
      </c>
      <c r="BN65" s="231" t="s">
        <v>200</v>
      </c>
      <c r="BO65" s="231">
        <f t="shared" si="7"/>
        <v>2023</v>
      </c>
      <c r="BP65" s="231">
        <f t="shared" si="8"/>
        <v>2</v>
      </c>
      <c r="BQ65" s="231" t="s">
        <v>218</v>
      </c>
      <c r="BR65" s="231"/>
      <c r="BS65" s="231">
        <f t="shared" si="15"/>
        <v>30</v>
      </c>
      <c r="BT65" s="231"/>
      <c r="BU65" s="231" t="s">
        <v>218</v>
      </c>
      <c r="BV65" s="231"/>
      <c r="BW65" s="231"/>
      <c r="BX65" s="231"/>
      <c r="BY65" s="231"/>
      <c r="BZ65" s="238">
        <f t="shared" si="16"/>
        <v>-5</v>
      </c>
      <c r="CA65" s="231"/>
      <c r="CB65" s="231" t="str">
        <f t="shared" si="21"/>
        <v>Гурлан тумани ҳокими ўринбосари</v>
      </c>
      <c r="CC65" s="231" t="s">
        <v>219</v>
      </c>
      <c r="CD65" s="231" t="s">
        <v>220</v>
      </c>
      <c r="CE65" s="231" t="s">
        <v>221</v>
      </c>
      <c r="CF65" s="231" t="s">
        <v>478</v>
      </c>
      <c r="CG65" s="231" t="s">
        <v>204</v>
      </c>
      <c r="CH65" s="231"/>
      <c r="CI65" s="231"/>
      <c r="CJ65" s="231"/>
      <c r="CK65" s="243">
        <v>0</v>
      </c>
      <c r="CL65" s="243">
        <v>0</v>
      </c>
      <c r="CM65" s="244">
        <f t="shared" si="10"/>
        <v>0</v>
      </c>
      <c r="CN65" s="243"/>
      <c r="CO65" s="243">
        <f t="shared" si="11"/>
        <v>0</v>
      </c>
      <c r="CP65" s="245">
        <f t="shared" si="12"/>
        <v>-35</v>
      </c>
      <c r="CR65" s="226"/>
    </row>
    <row r="66" spans="1:96" s="246" customFormat="1" ht="42" customHeight="1" x14ac:dyDescent="0.25">
      <c r="A66" s="227">
        <v>7</v>
      </c>
      <c r="B66" s="228">
        <f t="shared" si="3"/>
        <v>57</v>
      </c>
      <c r="C66" s="229">
        <v>18899</v>
      </c>
      <c r="D66" s="228" t="s">
        <v>185</v>
      </c>
      <c r="E66" s="228" t="s">
        <v>2</v>
      </c>
      <c r="F66" s="230" t="s">
        <v>6</v>
      </c>
      <c r="G66" s="231" t="s">
        <v>519</v>
      </c>
      <c r="H66" s="231" t="s">
        <v>512</v>
      </c>
      <c r="I66" s="230" t="s">
        <v>520</v>
      </c>
      <c r="J66" s="232">
        <f t="shared" si="4"/>
        <v>0</v>
      </c>
      <c r="K66" s="232">
        <v>45058</v>
      </c>
      <c r="L66" s="230" t="s">
        <v>189</v>
      </c>
      <c r="M66" s="233">
        <v>308445792</v>
      </c>
      <c r="N66" s="228" t="s">
        <v>514</v>
      </c>
      <c r="O66" s="228" t="s">
        <v>277</v>
      </c>
      <c r="P66" s="230" t="s">
        <v>240</v>
      </c>
      <c r="Q66" s="230" t="s">
        <v>515</v>
      </c>
      <c r="R66" s="230"/>
      <c r="S66" s="230" t="s">
        <v>272</v>
      </c>
      <c r="T66" s="230">
        <v>12.5</v>
      </c>
      <c r="U66" s="234">
        <v>1125</v>
      </c>
      <c r="V66" s="234">
        <v>656.25</v>
      </c>
      <c r="W66" s="234">
        <v>0</v>
      </c>
      <c r="X66" s="234">
        <v>0</v>
      </c>
      <c r="Y66" s="234">
        <v>90</v>
      </c>
      <c r="Z66" s="235">
        <f t="shared" si="17"/>
        <v>450</v>
      </c>
      <c r="AA66" s="235">
        <f t="shared" si="17"/>
        <v>450</v>
      </c>
      <c r="AB66" s="236">
        <f t="shared" si="17"/>
        <v>850</v>
      </c>
      <c r="AC66" s="236">
        <f t="shared" si="17"/>
        <v>850</v>
      </c>
      <c r="AD66" s="234">
        <v>450</v>
      </c>
      <c r="AE66" s="234">
        <v>450</v>
      </c>
      <c r="AF66" s="237">
        <v>850</v>
      </c>
      <c r="AG66" s="237">
        <v>850</v>
      </c>
      <c r="AH66" s="234"/>
      <c r="AI66" s="234">
        <v>0</v>
      </c>
      <c r="AJ66" s="237">
        <v>0</v>
      </c>
      <c r="AK66" s="237">
        <v>0</v>
      </c>
      <c r="AL66" s="234"/>
      <c r="AM66" s="234">
        <v>0</v>
      </c>
      <c r="AN66" s="237">
        <v>0</v>
      </c>
      <c r="AO66" s="237">
        <v>0</v>
      </c>
      <c r="AP66" s="234"/>
      <c r="AQ66" s="234">
        <v>0</v>
      </c>
      <c r="AR66" s="237">
        <v>0</v>
      </c>
      <c r="AS66" s="237">
        <v>0</v>
      </c>
      <c r="AT66" s="230"/>
      <c r="AU66" s="230"/>
      <c r="AV66" s="238">
        <f t="shared" si="18"/>
        <v>13</v>
      </c>
      <c r="AW66" s="238">
        <f t="shared" si="18"/>
        <v>13</v>
      </c>
      <c r="AX66" s="234">
        <v>13</v>
      </c>
      <c r="AY66" s="234">
        <v>13</v>
      </c>
      <c r="AZ66" s="229"/>
      <c r="BA66" s="234">
        <v>0</v>
      </c>
      <c r="BB66" s="229"/>
      <c r="BC66" s="234">
        <v>0</v>
      </c>
      <c r="BD66" s="232">
        <v>45058</v>
      </c>
      <c r="BE66" s="232">
        <v>45058</v>
      </c>
      <c r="BF66" s="239" t="s">
        <v>216</v>
      </c>
      <c r="BG66" s="230" t="s">
        <v>254</v>
      </c>
      <c r="BH66" s="260">
        <v>0</v>
      </c>
      <c r="BI66" s="261"/>
      <c r="BJ66" s="262"/>
      <c r="BK66" s="242" t="s">
        <v>468</v>
      </c>
      <c r="BL66" s="242"/>
      <c r="BM66" s="242" t="s">
        <v>217</v>
      </c>
      <c r="BN66" s="231" t="s">
        <v>200</v>
      </c>
      <c r="BO66" s="231">
        <f t="shared" si="7"/>
        <v>2023</v>
      </c>
      <c r="BP66" s="231">
        <f t="shared" si="8"/>
        <v>2</v>
      </c>
      <c r="BQ66" s="231" t="s">
        <v>218</v>
      </c>
      <c r="BR66" s="231"/>
      <c r="BS66" s="231">
        <f t="shared" si="15"/>
        <v>12</v>
      </c>
      <c r="BT66" s="231"/>
      <c r="BU66" s="231" t="s">
        <v>218</v>
      </c>
      <c r="BV66" s="231"/>
      <c r="BW66" s="231"/>
      <c r="BX66" s="231"/>
      <c r="BY66" s="231"/>
      <c r="BZ66" s="238">
        <f t="shared" si="16"/>
        <v>0</v>
      </c>
      <c r="CA66" s="231"/>
      <c r="CB66" s="231" t="str">
        <f t="shared" si="21"/>
        <v>Гурлан тумани ҳокими ўринбосари</v>
      </c>
      <c r="CC66" s="231" t="s">
        <v>219</v>
      </c>
      <c r="CD66" s="231" t="s">
        <v>220</v>
      </c>
      <c r="CE66" s="231" t="s">
        <v>221</v>
      </c>
      <c r="CF66" s="231" t="s">
        <v>471</v>
      </c>
      <c r="CG66" s="231" t="s">
        <v>472</v>
      </c>
      <c r="CH66" s="231"/>
      <c r="CI66" s="231"/>
      <c r="CJ66" s="231"/>
      <c r="CK66" s="243">
        <v>1</v>
      </c>
      <c r="CL66" s="243">
        <v>1</v>
      </c>
      <c r="CM66" s="244">
        <f t="shared" si="10"/>
        <v>0</v>
      </c>
      <c r="CN66" s="243"/>
      <c r="CO66" s="243">
        <f t="shared" si="11"/>
        <v>0</v>
      </c>
      <c r="CP66" s="245">
        <f t="shared" si="12"/>
        <v>-13</v>
      </c>
      <c r="CR66" s="226"/>
    </row>
    <row r="67" spans="1:96" s="246" customFormat="1" ht="42" customHeight="1" x14ac:dyDescent="0.25">
      <c r="A67" s="227">
        <v>7</v>
      </c>
      <c r="B67" s="228">
        <f t="shared" si="3"/>
        <v>58</v>
      </c>
      <c r="C67" s="229">
        <v>18921</v>
      </c>
      <c r="D67" s="228" t="s">
        <v>185</v>
      </c>
      <c r="E67" s="228" t="s">
        <v>2</v>
      </c>
      <c r="F67" s="230" t="s">
        <v>6</v>
      </c>
      <c r="G67" s="231" t="s">
        <v>521</v>
      </c>
      <c r="H67" s="231" t="s">
        <v>512</v>
      </c>
      <c r="I67" s="230" t="s">
        <v>522</v>
      </c>
      <c r="J67" s="232">
        <f t="shared" si="4"/>
        <v>0</v>
      </c>
      <c r="K67" s="232">
        <v>45076</v>
      </c>
      <c r="L67" s="230" t="s">
        <v>189</v>
      </c>
      <c r="M67" s="233">
        <v>308005484</v>
      </c>
      <c r="N67" s="228" t="s">
        <v>523</v>
      </c>
      <c r="O67" s="228" t="s">
        <v>212</v>
      </c>
      <c r="P67" s="230" t="s">
        <v>240</v>
      </c>
      <c r="Q67" s="230" t="s">
        <v>515</v>
      </c>
      <c r="R67" s="230"/>
      <c r="S67" s="230" t="s">
        <v>272</v>
      </c>
      <c r="T67" s="230">
        <v>5</v>
      </c>
      <c r="U67" s="234">
        <v>130</v>
      </c>
      <c r="V67" s="234">
        <v>75.833333333333343</v>
      </c>
      <c r="W67" s="234">
        <v>0</v>
      </c>
      <c r="X67" s="234">
        <v>0</v>
      </c>
      <c r="Y67" s="234">
        <v>10.4</v>
      </c>
      <c r="Z67" s="235">
        <f t="shared" si="17"/>
        <v>250</v>
      </c>
      <c r="AA67" s="235">
        <f t="shared" si="17"/>
        <v>250</v>
      </c>
      <c r="AB67" s="236">
        <f t="shared" si="17"/>
        <v>350</v>
      </c>
      <c r="AC67" s="236">
        <f t="shared" si="17"/>
        <v>350</v>
      </c>
      <c r="AD67" s="234">
        <v>250</v>
      </c>
      <c r="AE67" s="234">
        <v>250</v>
      </c>
      <c r="AF67" s="237">
        <v>350</v>
      </c>
      <c r="AG67" s="237">
        <v>350</v>
      </c>
      <c r="AH67" s="234"/>
      <c r="AI67" s="234">
        <v>0</v>
      </c>
      <c r="AJ67" s="237">
        <v>0</v>
      </c>
      <c r="AK67" s="237">
        <v>0</v>
      </c>
      <c r="AL67" s="234"/>
      <c r="AM67" s="234">
        <v>0</v>
      </c>
      <c r="AN67" s="237">
        <v>0</v>
      </c>
      <c r="AO67" s="237">
        <v>0</v>
      </c>
      <c r="AP67" s="234"/>
      <c r="AQ67" s="234">
        <v>0</v>
      </c>
      <c r="AR67" s="237">
        <v>0</v>
      </c>
      <c r="AS67" s="237">
        <v>0</v>
      </c>
      <c r="AT67" s="230"/>
      <c r="AU67" s="230"/>
      <c r="AV67" s="238">
        <f t="shared" si="18"/>
        <v>5</v>
      </c>
      <c r="AW67" s="238">
        <f t="shared" si="18"/>
        <v>5</v>
      </c>
      <c r="AX67" s="234">
        <v>5</v>
      </c>
      <c r="AY67" s="234">
        <v>5</v>
      </c>
      <c r="AZ67" s="229"/>
      <c r="BA67" s="234">
        <v>0</v>
      </c>
      <c r="BB67" s="229"/>
      <c r="BC67" s="234">
        <v>0</v>
      </c>
      <c r="BD67" s="232">
        <v>45076</v>
      </c>
      <c r="BE67" s="232">
        <v>45058</v>
      </c>
      <c r="BF67" s="239" t="s">
        <v>311</v>
      </c>
      <c r="BG67" s="230" t="s">
        <v>254</v>
      </c>
      <c r="BH67" s="230">
        <v>0</v>
      </c>
      <c r="BI67" s="240"/>
      <c r="BJ67" s="241">
        <v>0</v>
      </c>
      <c r="BK67" s="242" t="s">
        <v>468</v>
      </c>
      <c r="BL67" s="242"/>
      <c r="BM67" s="242" t="s">
        <v>217</v>
      </c>
      <c r="BN67" s="231" t="s">
        <v>200</v>
      </c>
      <c r="BO67" s="231">
        <f t="shared" si="7"/>
        <v>2023</v>
      </c>
      <c r="BP67" s="231">
        <f t="shared" si="8"/>
        <v>2</v>
      </c>
      <c r="BQ67" s="231" t="s">
        <v>218</v>
      </c>
      <c r="BR67" s="231"/>
      <c r="BS67" s="231">
        <f t="shared" si="15"/>
        <v>30</v>
      </c>
      <c r="BT67" s="231"/>
      <c r="BU67" s="231" t="s">
        <v>218</v>
      </c>
      <c r="BV67" s="231"/>
      <c r="BW67" s="231"/>
      <c r="BX67" s="231"/>
      <c r="BY67" s="231"/>
      <c r="BZ67" s="238">
        <f t="shared" si="16"/>
        <v>0</v>
      </c>
      <c r="CA67" s="231"/>
      <c r="CB67" s="231" t="str">
        <f t="shared" si="21"/>
        <v>Гурлан тумани ҳокими ўринбосари</v>
      </c>
      <c r="CC67" s="231" t="s">
        <v>219</v>
      </c>
      <c r="CD67" s="231" t="s">
        <v>220</v>
      </c>
      <c r="CE67" s="231" t="s">
        <v>221</v>
      </c>
      <c r="CF67" s="231" t="s">
        <v>499</v>
      </c>
      <c r="CG67" s="231" t="s">
        <v>206</v>
      </c>
      <c r="CH67" s="231"/>
      <c r="CI67" s="231"/>
      <c r="CJ67" s="231"/>
      <c r="CK67" s="243">
        <v>1</v>
      </c>
      <c r="CL67" s="243">
        <v>2</v>
      </c>
      <c r="CM67" s="244">
        <f t="shared" si="10"/>
        <v>1</v>
      </c>
      <c r="CN67" s="243"/>
      <c r="CO67" s="243">
        <f t="shared" si="11"/>
        <v>1</v>
      </c>
      <c r="CP67" s="245">
        <f t="shared" si="12"/>
        <v>-4</v>
      </c>
      <c r="CR67" s="226"/>
    </row>
    <row r="68" spans="1:96" s="246" customFormat="1" ht="42" customHeight="1" x14ac:dyDescent="0.25">
      <c r="A68" s="227">
        <v>7</v>
      </c>
      <c r="B68" s="228">
        <f t="shared" si="3"/>
        <v>59</v>
      </c>
      <c r="C68" s="229">
        <v>18869</v>
      </c>
      <c r="D68" s="228" t="s">
        <v>185</v>
      </c>
      <c r="E68" s="228" t="s">
        <v>2</v>
      </c>
      <c r="F68" s="230" t="s">
        <v>6</v>
      </c>
      <c r="G68" s="231" t="s">
        <v>524</v>
      </c>
      <c r="H68" s="231" t="s">
        <v>525</v>
      </c>
      <c r="I68" s="230" t="s">
        <v>526</v>
      </c>
      <c r="J68" s="232">
        <f t="shared" si="4"/>
        <v>0</v>
      </c>
      <c r="K68" s="232">
        <v>45058</v>
      </c>
      <c r="L68" s="230" t="s">
        <v>189</v>
      </c>
      <c r="M68" s="233">
        <v>307971282</v>
      </c>
      <c r="N68" s="228" t="s">
        <v>527</v>
      </c>
      <c r="O68" s="228" t="s">
        <v>277</v>
      </c>
      <c r="P68" s="230" t="s">
        <v>240</v>
      </c>
      <c r="Q68" s="230" t="s">
        <v>515</v>
      </c>
      <c r="R68" s="230"/>
      <c r="S68" s="230" t="s">
        <v>272</v>
      </c>
      <c r="T68" s="230">
        <v>4.3</v>
      </c>
      <c r="U68" s="234">
        <v>200</v>
      </c>
      <c r="V68" s="234">
        <v>116.66666666666667</v>
      </c>
      <c r="W68" s="234">
        <v>0</v>
      </c>
      <c r="X68" s="234">
        <v>0</v>
      </c>
      <c r="Y68" s="234">
        <v>16</v>
      </c>
      <c r="Z68" s="235">
        <f t="shared" si="17"/>
        <v>200</v>
      </c>
      <c r="AA68" s="235">
        <f t="shared" si="17"/>
        <v>200</v>
      </c>
      <c r="AB68" s="236">
        <f t="shared" si="17"/>
        <v>300</v>
      </c>
      <c r="AC68" s="236">
        <f t="shared" si="17"/>
        <v>300</v>
      </c>
      <c r="AD68" s="234">
        <v>200</v>
      </c>
      <c r="AE68" s="234">
        <v>200</v>
      </c>
      <c r="AF68" s="237">
        <v>300</v>
      </c>
      <c r="AG68" s="237">
        <v>300</v>
      </c>
      <c r="AH68" s="234"/>
      <c r="AI68" s="234">
        <v>0</v>
      </c>
      <c r="AJ68" s="237">
        <v>0</v>
      </c>
      <c r="AK68" s="237">
        <v>0</v>
      </c>
      <c r="AL68" s="234"/>
      <c r="AM68" s="234">
        <v>0</v>
      </c>
      <c r="AN68" s="237">
        <v>0</v>
      </c>
      <c r="AO68" s="237">
        <v>0</v>
      </c>
      <c r="AP68" s="234"/>
      <c r="AQ68" s="234">
        <v>0</v>
      </c>
      <c r="AR68" s="237">
        <v>0</v>
      </c>
      <c r="AS68" s="237">
        <v>0</v>
      </c>
      <c r="AT68" s="230"/>
      <c r="AU68" s="230"/>
      <c r="AV68" s="238">
        <f t="shared" si="18"/>
        <v>3</v>
      </c>
      <c r="AW68" s="238">
        <f t="shared" si="18"/>
        <v>5</v>
      </c>
      <c r="AX68" s="234">
        <v>3</v>
      </c>
      <c r="AY68" s="234">
        <v>5</v>
      </c>
      <c r="AZ68" s="229"/>
      <c r="BA68" s="234">
        <v>0</v>
      </c>
      <c r="BB68" s="229"/>
      <c r="BC68" s="234">
        <v>0</v>
      </c>
      <c r="BD68" s="232">
        <v>45058</v>
      </c>
      <c r="BE68" s="232">
        <v>45058</v>
      </c>
      <c r="BF68" s="239" t="s">
        <v>528</v>
      </c>
      <c r="BG68" s="230" t="s">
        <v>254</v>
      </c>
      <c r="BH68" s="260">
        <v>0</v>
      </c>
      <c r="BI68" s="261"/>
      <c r="BJ68" s="262"/>
      <c r="BK68" s="242" t="s">
        <v>468</v>
      </c>
      <c r="BL68" s="242"/>
      <c r="BM68" s="242" t="s">
        <v>217</v>
      </c>
      <c r="BN68" s="231" t="s">
        <v>200</v>
      </c>
      <c r="BO68" s="231">
        <f t="shared" si="7"/>
        <v>2023</v>
      </c>
      <c r="BP68" s="231">
        <f t="shared" si="8"/>
        <v>2</v>
      </c>
      <c r="BQ68" s="231" t="s">
        <v>218</v>
      </c>
      <c r="BR68" s="231"/>
      <c r="BS68" s="231">
        <f t="shared" si="15"/>
        <v>12</v>
      </c>
      <c r="BT68" s="231"/>
      <c r="BU68" s="231" t="s">
        <v>218</v>
      </c>
      <c r="BV68" s="231"/>
      <c r="BW68" s="231"/>
      <c r="BX68" s="231"/>
      <c r="BY68" s="231"/>
      <c r="BZ68" s="238">
        <f t="shared" si="16"/>
        <v>2</v>
      </c>
      <c r="CA68" s="231"/>
      <c r="CB68" s="231" t="str">
        <f t="shared" si="21"/>
        <v>Гурлан тумани ҳокими ўринбосари</v>
      </c>
      <c r="CC68" s="231" t="s">
        <v>219</v>
      </c>
      <c r="CD68" s="231" t="s">
        <v>220</v>
      </c>
      <c r="CE68" s="231" t="s">
        <v>221</v>
      </c>
      <c r="CF68" s="231" t="s">
        <v>471</v>
      </c>
      <c r="CG68" s="231" t="s">
        <v>472</v>
      </c>
      <c r="CH68" s="231"/>
      <c r="CI68" s="231"/>
      <c r="CJ68" s="231"/>
      <c r="CK68" s="243">
        <v>3</v>
      </c>
      <c r="CL68" s="243">
        <v>2</v>
      </c>
      <c r="CM68" s="244">
        <f t="shared" si="10"/>
        <v>-1</v>
      </c>
      <c r="CN68" s="243"/>
      <c r="CO68" s="243">
        <f t="shared" si="11"/>
        <v>-1</v>
      </c>
      <c r="CP68" s="245">
        <f t="shared" si="12"/>
        <v>-4</v>
      </c>
      <c r="CR68" s="226"/>
    </row>
    <row r="69" spans="1:96" s="246" customFormat="1" ht="42" customHeight="1" x14ac:dyDescent="0.25">
      <c r="A69" s="227">
        <v>7</v>
      </c>
      <c r="B69" s="228">
        <f t="shared" si="3"/>
        <v>60</v>
      </c>
      <c r="C69" s="229">
        <v>18898</v>
      </c>
      <c r="D69" s="228" t="s">
        <v>185</v>
      </c>
      <c r="E69" s="228" t="s">
        <v>2</v>
      </c>
      <c r="F69" s="230" t="s">
        <v>6</v>
      </c>
      <c r="G69" s="231" t="s">
        <v>529</v>
      </c>
      <c r="H69" s="231" t="s">
        <v>512</v>
      </c>
      <c r="I69" s="230" t="s">
        <v>530</v>
      </c>
      <c r="J69" s="232">
        <f t="shared" si="4"/>
        <v>0</v>
      </c>
      <c r="K69" s="232">
        <v>45058</v>
      </c>
      <c r="L69" s="230" t="s">
        <v>189</v>
      </c>
      <c r="M69" s="233">
        <v>307966042</v>
      </c>
      <c r="N69" s="228" t="s">
        <v>531</v>
      </c>
      <c r="O69" s="228" t="s">
        <v>212</v>
      </c>
      <c r="P69" s="230" t="s">
        <v>240</v>
      </c>
      <c r="Q69" s="230" t="s">
        <v>515</v>
      </c>
      <c r="R69" s="230"/>
      <c r="S69" s="230" t="s">
        <v>272</v>
      </c>
      <c r="T69" s="230">
        <v>11.2</v>
      </c>
      <c r="U69" s="234">
        <v>1007.9999999999999</v>
      </c>
      <c r="V69" s="234">
        <v>587.99999999999989</v>
      </c>
      <c r="W69" s="234">
        <v>0</v>
      </c>
      <c r="X69" s="234">
        <v>0</v>
      </c>
      <c r="Y69" s="234">
        <v>80.639999999999986</v>
      </c>
      <c r="Z69" s="235">
        <f t="shared" si="17"/>
        <v>450</v>
      </c>
      <c r="AA69" s="235">
        <f t="shared" si="17"/>
        <v>450</v>
      </c>
      <c r="AB69" s="236">
        <f t="shared" si="17"/>
        <v>800</v>
      </c>
      <c r="AC69" s="236">
        <f t="shared" si="17"/>
        <v>800</v>
      </c>
      <c r="AD69" s="234">
        <v>450</v>
      </c>
      <c r="AE69" s="234">
        <v>450</v>
      </c>
      <c r="AF69" s="237">
        <v>800</v>
      </c>
      <c r="AG69" s="237">
        <v>800</v>
      </c>
      <c r="AH69" s="234"/>
      <c r="AI69" s="234">
        <v>0</v>
      </c>
      <c r="AJ69" s="237">
        <v>0</v>
      </c>
      <c r="AK69" s="237">
        <v>0</v>
      </c>
      <c r="AL69" s="234"/>
      <c r="AM69" s="234">
        <v>0</v>
      </c>
      <c r="AN69" s="237">
        <v>0</v>
      </c>
      <c r="AO69" s="237">
        <v>0</v>
      </c>
      <c r="AP69" s="234"/>
      <c r="AQ69" s="234">
        <v>0</v>
      </c>
      <c r="AR69" s="237">
        <v>0</v>
      </c>
      <c r="AS69" s="237">
        <v>0</v>
      </c>
      <c r="AT69" s="230"/>
      <c r="AU69" s="230"/>
      <c r="AV69" s="238">
        <f t="shared" si="18"/>
        <v>11</v>
      </c>
      <c r="AW69" s="238">
        <f t="shared" si="18"/>
        <v>11</v>
      </c>
      <c r="AX69" s="234">
        <v>11</v>
      </c>
      <c r="AY69" s="234">
        <v>11</v>
      </c>
      <c r="AZ69" s="229"/>
      <c r="BA69" s="234">
        <v>0</v>
      </c>
      <c r="BB69" s="229"/>
      <c r="BC69" s="234">
        <v>0</v>
      </c>
      <c r="BD69" s="232">
        <v>45058</v>
      </c>
      <c r="BE69" s="232">
        <v>45058</v>
      </c>
      <c r="BF69" s="239" t="s">
        <v>376</v>
      </c>
      <c r="BG69" s="230" t="s">
        <v>254</v>
      </c>
      <c r="BH69" s="260">
        <v>0</v>
      </c>
      <c r="BI69" s="261"/>
      <c r="BJ69" s="262"/>
      <c r="BK69" s="242" t="s">
        <v>468</v>
      </c>
      <c r="BL69" s="242"/>
      <c r="BM69" s="242" t="s">
        <v>217</v>
      </c>
      <c r="BN69" s="231" t="s">
        <v>200</v>
      </c>
      <c r="BO69" s="231">
        <f t="shared" si="7"/>
        <v>2023</v>
      </c>
      <c r="BP69" s="231">
        <f t="shared" si="8"/>
        <v>2</v>
      </c>
      <c r="BQ69" s="231" t="s">
        <v>218</v>
      </c>
      <c r="BR69" s="231"/>
      <c r="BS69" s="231">
        <f t="shared" si="15"/>
        <v>12</v>
      </c>
      <c r="BT69" s="231"/>
      <c r="BU69" s="231" t="s">
        <v>218</v>
      </c>
      <c r="BV69" s="231"/>
      <c r="BW69" s="231"/>
      <c r="BX69" s="231"/>
      <c r="BY69" s="231"/>
      <c r="BZ69" s="238">
        <f t="shared" si="16"/>
        <v>0</v>
      </c>
      <c r="CA69" s="231"/>
      <c r="CB69" s="231" t="str">
        <f t="shared" si="21"/>
        <v>Гурлан тумани ҳокими ўринбосари</v>
      </c>
      <c r="CC69" s="231" t="s">
        <v>219</v>
      </c>
      <c r="CD69" s="231" t="s">
        <v>220</v>
      </c>
      <c r="CE69" s="231" t="s">
        <v>221</v>
      </c>
      <c r="CF69" s="231" t="s">
        <v>478</v>
      </c>
      <c r="CG69" s="231" t="s">
        <v>204</v>
      </c>
      <c r="CH69" s="231"/>
      <c r="CI69" s="231"/>
      <c r="CJ69" s="231"/>
      <c r="CK69" s="243">
        <v>2</v>
      </c>
      <c r="CL69" s="243">
        <v>5</v>
      </c>
      <c r="CM69" s="244">
        <f t="shared" si="10"/>
        <v>3</v>
      </c>
      <c r="CN69" s="243"/>
      <c r="CO69" s="243">
        <f t="shared" si="11"/>
        <v>3</v>
      </c>
      <c r="CP69" s="245">
        <f t="shared" si="12"/>
        <v>-8</v>
      </c>
      <c r="CR69" s="226"/>
    </row>
    <row r="70" spans="1:96" s="246" customFormat="1" ht="42" customHeight="1" x14ac:dyDescent="0.25">
      <c r="A70" s="227">
        <v>7</v>
      </c>
      <c r="B70" s="228">
        <f t="shared" si="3"/>
        <v>61</v>
      </c>
      <c r="C70" s="229">
        <v>18859</v>
      </c>
      <c r="D70" s="228" t="s">
        <v>185</v>
      </c>
      <c r="E70" s="228" t="s">
        <v>2</v>
      </c>
      <c r="F70" s="230" t="s">
        <v>6</v>
      </c>
      <c r="G70" s="231" t="s">
        <v>532</v>
      </c>
      <c r="H70" s="231" t="s">
        <v>525</v>
      </c>
      <c r="I70" s="230" t="s">
        <v>533</v>
      </c>
      <c r="J70" s="232">
        <f t="shared" si="4"/>
        <v>0</v>
      </c>
      <c r="K70" s="232">
        <v>45058</v>
      </c>
      <c r="L70" s="230" t="s">
        <v>189</v>
      </c>
      <c r="M70" s="233">
        <v>307961571</v>
      </c>
      <c r="N70" s="228" t="s">
        <v>534</v>
      </c>
      <c r="O70" s="228" t="s">
        <v>212</v>
      </c>
      <c r="P70" s="230" t="s">
        <v>240</v>
      </c>
      <c r="Q70" s="230" t="s">
        <v>515</v>
      </c>
      <c r="R70" s="230"/>
      <c r="S70" s="230" t="s">
        <v>272</v>
      </c>
      <c r="T70" s="230">
        <v>7.2</v>
      </c>
      <c r="U70" s="234">
        <v>465</v>
      </c>
      <c r="V70" s="234">
        <v>271.25</v>
      </c>
      <c r="W70" s="234">
        <v>0</v>
      </c>
      <c r="X70" s="234">
        <v>0</v>
      </c>
      <c r="Y70" s="234">
        <v>37.200000000000003</v>
      </c>
      <c r="Z70" s="235">
        <f t="shared" si="17"/>
        <v>465</v>
      </c>
      <c r="AA70" s="235">
        <f t="shared" si="17"/>
        <v>465</v>
      </c>
      <c r="AB70" s="236">
        <f t="shared" si="17"/>
        <v>465</v>
      </c>
      <c r="AC70" s="236">
        <f t="shared" si="17"/>
        <v>465</v>
      </c>
      <c r="AD70" s="234">
        <v>400</v>
      </c>
      <c r="AE70" s="234">
        <v>400</v>
      </c>
      <c r="AF70" s="237">
        <v>400</v>
      </c>
      <c r="AG70" s="237">
        <v>400</v>
      </c>
      <c r="AH70" s="234">
        <v>65</v>
      </c>
      <c r="AI70" s="234">
        <v>65</v>
      </c>
      <c r="AJ70" s="237">
        <v>65</v>
      </c>
      <c r="AK70" s="237">
        <v>65</v>
      </c>
      <c r="AL70" s="234"/>
      <c r="AM70" s="234">
        <v>0</v>
      </c>
      <c r="AN70" s="237">
        <v>0</v>
      </c>
      <c r="AO70" s="237">
        <v>0</v>
      </c>
      <c r="AP70" s="234"/>
      <c r="AQ70" s="234">
        <v>0</v>
      </c>
      <c r="AR70" s="237">
        <v>0</v>
      </c>
      <c r="AS70" s="237">
        <v>0</v>
      </c>
      <c r="AT70" s="230"/>
      <c r="AU70" s="230"/>
      <c r="AV70" s="238">
        <f t="shared" si="18"/>
        <v>5</v>
      </c>
      <c r="AW70" s="238">
        <f t="shared" si="18"/>
        <v>5</v>
      </c>
      <c r="AX70" s="234">
        <v>5</v>
      </c>
      <c r="AY70" s="234">
        <v>5</v>
      </c>
      <c r="AZ70" s="229"/>
      <c r="BA70" s="234">
        <v>0</v>
      </c>
      <c r="BB70" s="229"/>
      <c r="BC70" s="234">
        <v>0</v>
      </c>
      <c r="BD70" s="232">
        <v>45058</v>
      </c>
      <c r="BE70" s="232">
        <v>45058</v>
      </c>
      <c r="BF70" s="239" t="s">
        <v>326</v>
      </c>
      <c r="BG70" s="230" t="s">
        <v>498</v>
      </c>
      <c r="BH70" s="260">
        <v>0</v>
      </c>
      <c r="BI70" s="261"/>
      <c r="BJ70" s="262"/>
      <c r="BK70" s="242" t="s">
        <v>468</v>
      </c>
      <c r="BL70" s="242"/>
      <c r="BM70" s="242" t="s">
        <v>217</v>
      </c>
      <c r="BN70" s="231" t="s">
        <v>200</v>
      </c>
      <c r="BO70" s="231">
        <f t="shared" si="7"/>
        <v>2023</v>
      </c>
      <c r="BP70" s="231">
        <f t="shared" si="8"/>
        <v>2</v>
      </c>
      <c r="BQ70" s="231" t="s">
        <v>218</v>
      </c>
      <c r="BR70" s="231"/>
      <c r="BS70" s="231">
        <f t="shared" si="15"/>
        <v>12</v>
      </c>
      <c r="BT70" s="231"/>
      <c r="BU70" s="231" t="s">
        <v>218</v>
      </c>
      <c r="BV70" s="231"/>
      <c r="BW70" s="231"/>
      <c r="BX70" s="231"/>
      <c r="BY70" s="231"/>
      <c r="BZ70" s="238">
        <f t="shared" si="16"/>
        <v>0</v>
      </c>
      <c r="CA70" s="231"/>
      <c r="CB70" s="231" t="str">
        <f t="shared" si="21"/>
        <v>Гурлан тумани ҳокими ўринбосари</v>
      </c>
      <c r="CC70" s="231" t="s">
        <v>219</v>
      </c>
      <c r="CD70" s="231" t="s">
        <v>220</v>
      </c>
      <c r="CE70" s="231" t="s">
        <v>221</v>
      </c>
      <c r="CF70" s="231" t="s">
        <v>478</v>
      </c>
      <c r="CG70" s="231" t="s">
        <v>204</v>
      </c>
      <c r="CH70" s="231"/>
      <c r="CI70" s="231"/>
      <c r="CJ70" s="231"/>
      <c r="CK70" s="243">
        <v>1</v>
      </c>
      <c r="CL70" s="243">
        <v>1</v>
      </c>
      <c r="CM70" s="244">
        <f t="shared" si="10"/>
        <v>0</v>
      </c>
      <c r="CN70" s="243"/>
      <c r="CO70" s="243">
        <f t="shared" si="11"/>
        <v>0</v>
      </c>
      <c r="CP70" s="245">
        <f t="shared" si="12"/>
        <v>-5</v>
      </c>
      <c r="CR70" s="226"/>
    </row>
    <row r="71" spans="1:96" s="246" customFormat="1" ht="42" customHeight="1" x14ac:dyDescent="0.25">
      <c r="A71" s="227">
        <v>7</v>
      </c>
      <c r="B71" s="228">
        <f t="shared" si="3"/>
        <v>62</v>
      </c>
      <c r="C71" s="229">
        <v>18871</v>
      </c>
      <c r="D71" s="228" t="s">
        <v>185</v>
      </c>
      <c r="E71" s="228" t="s">
        <v>2</v>
      </c>
      <c r="F71" s="230" t="s">
        <v>6</v>
      </c>
      <c r="G71" s="231" t="s">
        <v>535</v>
      </c>
      <c r="H71" s="231" t="s">
        <v>525</v>
      </c>
      <c r="I71" s="230" t="s">
        <v>536</v>
      </c>
      <c r="J71" s="232">
        <f t="shared" si="4"/>
        <v>0</v>
      </c>
      <c r="K71" s="232">
        <v>45058</v>
      </c>
      <c r="L71" s="230" t="s">
        <v>189</v>
      </c>
      <c r="M71" s="233">
        <v>307945528</v>
      </c>
      <c r="N71" s="228" t="s">
        <v>527</v>
      </c>
      <c r="O71" s="228" t="s">
        <v>277</v>
      </c>
      <c r="P71" s="230" t="s">
        <v>240</v>
      </c>
      <c r="Q71" s="230" t="s">
        <v>515</v>
      </c>
      <c r="R71" s="230"/>
      <c r="S71" s="230" t="s">
        <v>272</v>
      </c>
      <c r="T71" s="230">
        <v>5</v>
      </c>
      <c r="U71" s="234">
        <v>250</v>
      </c>
      <c r="V71" s="234">
        <v>145.83333333333331</v>
      </c>
      <c r="W71" s="234">
        <v>0</v>
      </c>
      <c r="X71" s="234">
        <v>0</v>
      </c>
      <c r="Y71" s="234">
        <v>20</v>
      </c>
      <c r="Z71" s="235">
        <f t="shared" si="17"/>
        <v>250</v>
      </c>
      <c r="AA71" s="235">
        <f t="shared" si="17"/>
        <v>250</v>
      </c>
      <c r="AB71" s="236">
        <f t="shared" si="17"/>
        <v>250</v>
      </c>
      <c r="AC71" s="236">
        <f t="shared" si="17"/>
        <v>250</v>
      </c>
      <c r="AD71" s="234">
        <v>250</v>
      </c>
      <c r="AE71" s="234">
        <v>250</v>
      </c>
      <c r="AF71" s="237">
        <v>250</v>
      </c>
      <c r="AG71" s="237">
        <v>250</v>
      </c>
      <c r="AH71" s="234"/>
      <c r="AI71" s="234">
        <v>0</v>
      </c>
      <c r="AJ71" s="237">
        <v>0</v>
      </c>
      <c r="AK71" s="237">
        <v>0</v>
      </c>
      <c r="AL71" s="234"/>
      <c r="AM71" s="234">
        <v>0</v>
      </c>
      <c r="AN71" s="237">
        <v>0</v>
      </c>
      <c r="AO71" s="237">
        <v>0</v>
      </c>
      <c r="AP71" s="234"/>
      <c r="AQ71" s="234">
        <v>0</v>
      </c>
      <c r="AR71" s="237">
        <v>0</v>
      </c>
      <c r="AS71" s="237">
        <v>0</v>
      </c>
      <c r="AT71" s="230"/>
      <c r="AU71" s="230"/>
      <c r="AV71" s="238">
        <f t="shared" si="18"/>
        <v>5</v>
      </c>
      <c r="AW71" s="238">
        <f t="shared" si="18"/>
        <v>5</v>
      </c>
      <c r="AX71" s="234">
        <v>5</v>
      </c>
      <c r="AY71" s="234">
        <v>5</v>
      </c>
      <c r="AZ71" s="229"/>
      <c r="BA71" s="234">
        <v>0</v>
      </c>
      <c r="BB71" s="229"/>
      <c r="BC71" s="234">
        <v>0</v>
      </c>
      <c r="BD71" s="232">
        <v>45058</v>
      </c>
      <c r="BE71" s="232">
        <v>45058</v>
      </c>
      <c r="BF71" s="239" t="s">
        <v>537</v>
      </c>
      <c r="BG71" s="230" t="s">
        <v>254</v>
      </c>
      <c r="BH71" s="260">
        <v>0</v>
      </c>
      <c r="BI71" s="261"/>
      <c r="BJ71" s="262"/>
      <c r="BK71" s="242" t="s">
        <v>468</v>
      </c>
      <c r="BL71" s="242"/>
      <c r="BM71" s="242" t="s">
        <v>217</v>
      </c>
      <c r="BN71" s="231" t="s">
        <v>200</v>
      </c>
      <c r="BO71" s="231">
        <f t="shared" si="7"/>
        <v>2023</v>
      </c>
      <c r="BP71" s="231">
        <f t="shared" si="8"/>
        <v>2</v>
      </c>
      <c r="BQ71" s="231" t="s">
        <v>218</v>
      </c>
      <c r="BR71" s="231"/>
      <c r="BS71" s="231">
        <f t="shared" si="15"/>
        <v>12</v>
      </c>
      <c r="BT71" s="231"/>
      <c r="BU71" s="231" t="s">
        <v>218</v>
      </c>
      <c r="BV71" s="231"/>
      <c r="BW71" s="231"/>
      <c r="BX71" s="231"/>
      <c r="BY71" s="231"/>
      <c r="BZ71" s="238">
        <f t="shared" si="16"/>
        <v>0</v>
      </c>
      <c r="CA71" s="231"/>
      <c r="CB71" s="231" t="str">
        <f t="shared" si="21"/>
        <v>Гурлан тумани ҳокими ўринбосари</v>
      </c>
      <c r="CC71" s="231" t="s">
        <v>219</v>
      </c>
      <c r="CD71" s="231" t="s">
        <v>220</v>
      </c>
      <c r="CE71" s="231" t="s">
        <v>221</v>
      </c>
      <c r="CF71" s="231" t="s">
        <v>478</v>
      </c>
      <c r="CG71" s="231" t="s">
        <v>204</v>
      </c>
      <c r="CH71" s="231"/>
      <c r="CI71" s="231"/>
      <c r="CJ71" s="231"/>
      <c r="CK71" s="243">
        <v>1</v>
      </c>
      <c r="CL71" s="243">
        <v>1</v>
      </c>
      <c r="CM71" s="244">
        <f t="shared" si="10"/>
        <v>0</v>
      </c>
      <c r="CN71" s="243"/>
      <c r="CO71" s="243">
        <f t="shared" si="11"/>
        <v>0</v>
      </c>
      <c r="CP71" s="245">
        <f t="shared" si="12"/>
        <v>-5</v>
      </c>
      <c r="CR71" s="226"/>
    </row>
    <row r="72" spans="1:96" s="246" customFormat="1" ht="42" customHeight="1" x14ac:dyDescent="0.25">
      <c r="A72" s="227">
        <v>7</v>
      </c>
      <c r="B72" s="228">
        <f t="shared" si="3"/>
        <v>63</v>
      </c>
      <c r="C72" s="229">
        <v>18858</v>
      </c>
      <c r="D72" s="228" t="s">
        <v>185</v>
      </c>
      <c r="E72" s="228" t="s">
        <v>2</v>
      </c>
      <c r="F72" s="230" t="s">
        <v>6</v>
      </c>
      <c r="G72" s="231" t="s">
        <v>538</v>
      </c>
      <c r="H72" s="231" t="s">
        <v>525</v>
      </c>
      <c r="I72" s="230" t="s">
        <v>539</v>
      </c>
      <c r="J72" s="232">
        <f t="shared" si="4"/>
        <v>0</v>
      </c>
      <c r="K72" s="232">
        <v>45058</v>
      </c>
      <c r="L72" s="230" t="s">
        <v>189</v>
      </c>
      <c r="M72" s="233">
        <v>307945471</v>
      </c>
      <c r="N72" s="228" t="s">
        <v>527</v>
      </c>
      <c r="O72" s="228" t="s">
        <v>277</v>
      </c>
      <c r="P72" s="230" t="s">
        <v>240</v>
      </c>
      <c r="Q72" s="230" t="s">
        <v>515</v>
      </c>
      <c r="R72" s="230"/>
      <c r="S72" s="230" t="s">
        <v>272</v>
      </c>
      <c r="T72" s="230">
        <v>5</v>
      </c>
      <c r="U72" s="234">
        <v>175</v>
      </c>
      <c r="V72" s="234">
        <v>102.08333333333334</v>
      </c>
      <c r="W72" s="234">
        <v>0</v>
      </c>
      <c r="X72" s="234">
        <v>0</v>
      </c>
      <c r="Y72" s="234">
        <v>14</v>
      </c>
      <c r="Z72" s="235">
        <f t="shared" si="17"/>
        <v>175</v>
      </c>
      <c r="AA72" s="235">
        <f t="shared" si="17"/>
        <v>175</v>
      </c>
      <c r="AB72" s="236">
        <f t="shared" si="17"/>
        <v>275</v>
      </c>
      <c r="AC72" s="236">
        <f t="shared" si="17"/>
        <v>275</v>
      </c>
      <c r="AD72" s="234">
        <v>100</v>
      </c>
      <c r="AE72" s="234">
        <v>100</v>
      </c>
      <c r="AF72" s="237">
        <v>200</v>
      </c>
      <c r="AG72" s="237">
        <v>200</v>
      </c>
      <c r="AH72" s="234">
        <v>75</v>
      </c>
      <c r="AI72" s="234">
        <v>75</v>
      </c>
      <c r="AJ72" s="237">
        <v>75</v>
      </c>
      <c r="AK72" s="237">
        <v>75</v>
      </c>
      <c r="AL72" s="234"/>
      <c r="AM72" s="234">
        <v>0</v>
      </c>
      <c r="AN72" s="237">
        <v>0</v>
      </c>
      <c r="AO72" s="237">
        <v>0</v>
      </c>
      <c r="AP72" s="234"/>
      <c r="AQ72" s="234">
        <v>0</v>
      </c>
      <c r="AR72" s="237">
        <v>0</v>
      </c>
      <c r="AS72" s="237">
        <v>0</v>
      </c>
      <c r="AT72" s="230"/>
      <c r="AU72" s="230"/>
      <c r="AV72" s="238">
        <f t="shared" si="18"/>
        <v>5</v>
      </c>
      <c r="AW72" s="238">
        <f t="shared" si="18"/>
        <v>5</v>
      </c>
      <c r="AX72" s="234">
        <v>5</v>
      </c>
      <c r="AY72" s="234">
        <v>5</v>
      </c>
      <c r="AZ72" s="229"/>
      <c r="BA72" s="234">
        <v>0</v>
      </c>
      <c r="BB72" s="229"/>
      <c r="BC72" s="234">
        <v>0</v>
      </c>
      <c r="BD72" s="232">
        <v>45058</v>
      </c>
      <c r="BE72" s="232">
        <v>45058</v>
      </c>
      <c r="BF72" s="239" t="s">
        <v>351</v>
      </c>
      <c r="BG72" s="230" t="s">
        <v>498</v>
      </c>
      <c r="BH72" s="260">
        <v>0</v>
      </c>
      <c r="BI72" s="261"/>
      <c r="BJ72" s="262"/>
      <c r="BK72" s="242" t="s">
        <v>468</v>
      </c>
      <c r="BL72" s="242"/>
      <c r="BM72" s="242" t="s">
        <v>217</v>
      </c>
      <c r="BN72" s="231" t="s">
        <v>200</v>
      </c>
      <c r="BO72" s="231">
        <f t="shared" si="7"/>
        <v>2023</v>
      </c>
      <c r="BP72" s="231">
        <f t="shared" si="8"/>
        <v>2</v>
      </c>
      <c r="BQ72" s="231" t="s">
        <v>218</v>
      </c>
      <c r="BR72" s="231"/>
      <c r="BS72" s="231">
        <f t="shared" si="15"/>
        <v>12</v>
      </c>
      <c r="BT72" s="231"/>
      <c r="BU72" s="231" t="s">
        <v>218</v>
      </c>
      <c r="BV72" s="231"/>
      <c r="BW72" s="231"/>
      <c r="BX72" s="231"/>
      <c r="BY72" s="231"/>
      <c r="BZ72" s="238">
        <f t="shared" si="16"/>
        <v>0</v>
      </c>
      <c r="CA72" s="231"/>
      <c r="CB72" s="231" t="str">
        <f t="shared" si="21"/>
        <v>Гурлан тумани ҳокими ўринбосари</v>
      </c>
      <c r="CC72" s="231" t="s">
        <v>219</v>
      </c>
      <c r="CD72" s="231" t="s">
        <v>220</v>
      </c>
      <c r="CE72" s="231" t="s">
        <v>221</v>
      </c>
      <c r="CF72" s="231" t="s">
        <v>499</v>
      </c>
      <c r="CG72" s="231" t="s">
        <v>206</v>
      </c>
      <c r="CH72" s="231"/>
      <c r="CI72" s="231"/>
      <c r="CJ72" s="231"/>
      <c r="CK72" s="243">
        <v>2</v>
      </c>
      <c r="CL72" s="243">
        <v>3</v>
      </c>
      <c r="CM72" s="244">
        <f t="shared" si="10"/>
        <v>1</v>
      </c>
      <c r="CN72" s="243"/>
      <c r="CO72" s="243">
        <f t="shared" si="11"/>
        <v>1</v>
      </c>
      <c r="CP72" s="245">
        <f t="shared" si="12"/>
        <v>-4</v>
      </c>
      <c r="CR72" s="226"/>
    </row>
    <row r="73" spans="1:96" s="246" customFormat="1" ht="42" customHeight="1" x14ac:dyDescent="0.25">
      <c r="A73" s="227">
        <v>7</v>
      </c>
      <c r="B73" s="228">
        <f t="shared" si="3"/>
        <v>64</v>
      </c>
      <c r="C73" s="229">
        <v>18870</v>
      </c>
      <c r="D73" s="228" t="s">
        <v>185</v>
      </c>
      <c r="E73" s="228" t="s">
        <v>2</v>
      </c>
      <c r="F73" s="230" t="s">
        <v>6</v>
      </c>
      <c r="G73" s="231" t="s">
        <v>540</v>
      </c>
      <c r="H73" s="231" t="s">
        <v>525</v>
      </c>
      <c r="I73" s="230" t="s">
        <v>541</v>
      </c>
      <c r="J73" s="232">
        <f t="shared" si="4"/>
        <v>0</v>
      </c>
      <c r="K73" s="232">
        <v>45058</v>
      </c>
      <c r="L73" s="230" t="s">
        <v>189</v>
      </c>
      <c r="M73" s="233">
        <v>307945338</v>
      </c>
      <c r="N73" s="228" t="s">
        <v>527</v>
      </c>
      <c r="O73" s="228" t="s">
        <v>277</v>
      </c>
      <c r="P73" s="230" t="s">
        <v>240</v>
      </c>
      <c r="Q73" s="230" t="s">
        <v>515</v>
      </c>
      <c r="R73" s="230"/>
      <c r="S73" s="230" t="s">
        <v>272</v>
      </c>
      <c r="T73" s="230">
        <v>5.5</v>
      </c>
      <c r="U73" s="234">
        <v>300</v>
      </c>
      <c r="V73" s="234">
        <v>175</v>
      </c>
      <c r="W73" s="234">
        <v>0</v>
      </c>
      <c r="X73" s="234">
        <v>0</v>
      </c>
      <c r="Y73" s="234">
        <v>24</v>
      </c>
      <c r="Z73" s="235">
        <f t="shared" si="17"/>
        <v>300</v>
      </c>
      <c r="AA73" s="235">
        <f t="shared" si="17"/>
        <v>300</v>
      </c>
      <c r="AB73" s="236">
        <f t="shared" si="17"/>
        <v>300</v>
      </c>
      <c r="AC73" s="236">
        <f t="shared" si="17"/>
        <v>300</v>
      </c>
      <c r="AD73" s="234">
        <v>300</v>
      </c>
      <c r="AE73" s="234">
        <v>300</v>
      </c>
      <c r="AF73" s="237">
        <v>300</v>
      </c>
      <c r="AG73" s="237">
        <v>300</v>
      </c>
      <c r="AH73" s="234"/>
      <c r="AI73" s="234">
        <v>0</v>
      </c>
      <c r="AJ73" s="237">
        <v>0</v>
      </c>
      <c r="AK73" s="237">
        <v>0</v>
      </c>
      <c r="AL73" s="234"/>
      <c r="AM73" s="234">
        <v>0</v>
      </c>
      <c r="AN73" s="237">
        <v>0</v>
      </c>
      <c r="AO73" s="237">
        <v>0</v>
      </c>
      <c r="AP73" s="234"/>
      <c r="AQ73" s="234">
        <v>0</v>
      </c>
      <c r="AR73" s="237">
        <v>0</v>
      </c>
      <c r="AS73" s="237">
        <v>0</v>
      </c>
      <c r="AT73" s="230"/>
      <c r="AU73" s="230"/>
      <c r="AV73" s="238">
        <f t="shared" si="18"/>
        <v>6</v>
      </c>
      <c r="AW73" s="238">
        <f t="shared" si="18"/>
        <v>6</v>
      </c>
      <c r="AX73" s="234">
        <v>6</v>
      </c>
      <c r="AY73" s="234">
        <v>6</v>
      </c>
      <c r="AZ73" s="229"/>
      <c r="BA73" s="234">
        <v>0</v>
      </c>
      <c r="BB73" s="229"/>
      <c r="BC73" s="234">
        <v>0</v>
      </c>
      <c r="BD73" s="232">
        <v>45058</v>
      </c>
      <c r="BE73" s="232">
        <v>45058</v>
      </c>
      <c r="BF73" s="239" t="s">
        <v>542</v>
      </c>
      <c r="BG73" s="230" t="s">
        <v>254</v>
      </c>
      <c r="BH73" s="260">
        <v>0</v>
      </c>
      <c r="BI73" s="261"/>
      <c r="BJ73" s="262"/>
      <c r="BK73" s="242" t="s">
        <v>468</v>
      </c>
      <c r="BL73" s="242"/>
      <c r="BM73" s="242" t="s">
        <v>217</v>
      </c>
      <c r="BN73" s="231" t="s">
        <v>200</v>
      </c>
      <c r="BO73" s="231">
        <f t="shared" si="7"/>
        <v>2023</v>
      </c>
      <c r="BP73" s="231">
        <f t="shared" si="8"/>
        <v>2</v>
      </c>
      <c r="BQ73" s="231" t="s">
        <v>218</v>
      </c>
      <c r="BR73" s="231"/>
      <c r="BS73" s="231">
        <f t="shared" si="15"/>
        <v>12</v>
      </c>
      <c r="BT73" s="231"/>
      <c r="BU73" s="231" t="s">
        <v>218</v>
      </c>
      <c r="BV73" s="231"/>
      <c r="BW73" s="231"/>
      <c r="BX73" s="231"/>
      <c r="BY73" s="231"/>
      <c r="BZ73" s="238">
        <f t="shared" si="16"/>
        <v>0</v>
      </c>
      <c r="CA73" s="231"/>
      <c r="CB73" s="231" t="str">
        <f t="shared" si="21"/>
        <v>Гурлан тумани ҳокими ўринбосари</v>
      </c>
      <c r="CC73" s="231" t="s">
        <v>219</v>
      </c>
      <c r="CD73" s="231" t="s">
        <v>220</v>
      </c>
      <c r="CE73" s="231" t="s">
        <v>221</v>
      </c>
      <c r="CF73" s="231" t="s">
        <v>499</v>
      </c>
      <c r="CG73" s="231" t="s">
        <v>206</v>
      </c>
      <c r="CH73" s="231"/>
      <c r="CI73" s="231"/>
      <c r="CJ73" s="231"/>
      <c r="CK73" s="243">
        <v>1</v>
      </c>
      <c r="CL73" s="243">
        <v>2</v>
      </c>
      <c r="CM73" s="244">
        <f t="shared" si="10"/>
        <v>1</v>
      </c>
      <c r="CN73" s="243"/>
      <c r="CO73" s="243">
        <f t="shared" si="11"/>
        <v>1</v>
      </c>
      <c r="CP73" s="245">
        <f t="shared" si="12"/>
        <v>-5</v>
      </c>
      <c r="CR73" s="226"/>
    </row>
    <row r="74" spans="1:96" s="246" customFormat="1" ht="42" customHeight="1" x14ac:dyDescent="0.25">
      <c r="A74" s="227">
        <v>7</v>
      </c>
      <c r="B74" s="228">
        <f t="shared" ref="B74:B137" si="22">+B73+1</f>
        <v>65</v>
      </c>
      <c r="C74" s="229">
        <v>18900</v>
      </c>
      <c r="D74" s="228" t="s">
        <v>185</v>
      </c>
      <c r="E74" s="228" t="s">
        <v>2</v>
      </c>
      <c r="F74" s="230" t="s">
        <v>6</v>
      </c>
      <c r="G74" s="231" t="s">
        <v>543</v>
      </c>
      <c r="H74" s="231" t="s">
        <v>512</v>
      </c>
      <c r="I74" s="230" t="s">
        <v>544</v>
      </c>
      <c r="J74" s="232">
        <f t="shared" ref="J74:J86" si="23">+K74-BD74</f>
        <v>0</v>
      </c>
      <c r="K74" s="232">
        <v>45058</v>
      </c>
      <c r="L74" s="230" t="s">
        <v>189</v>
      </c>
      <c r="M74" s="233">
        <v>307935018</v>
      </c>
      <c r="N74" s="228" t="s">
        <v>545</v>
      </c>
      <c r="O74" s="228" t="s">
        <v>277</v>
      </c>
      <c r="P74" s="230" t="s">
        <v>240</v>
      </c>
      <c r="Q74" s="230" t="s">
        <v>515</v>
      </c>
      <c r="R74" s="230"/>
      <c r="S74" s="230" t="s">
        <v>272</v>
      </c>
      <c r="T74" s="230">
        <v>5</v>
      </c>
      <c r="U74" s="234">
        <v>450</v>
      </c>
      <c r="V74" s="234">
        <v>262.5</v>
      </c>
      <c r="W74" s="234">
        <v>0</v>
      </c>
      <c r="X74" s="234">
        <v>0</v>
      </c>
      <c r="Y74" s="234">
        <v>36</v>
      </c>
      <c r="Z74" s="235">
        <f t="shared" ref="Z74:AC86" si="24">+AD74+AH74+AL74*11.9+AP74*11.9</f>
        <v>250</v>
      </c>
      <c r="AA74" s="235">
        <f t="shared" si="24"/>
        <v>250</v>
      </c>
      <c r="AB74" s="236">
        <f t="shared" si="24"/>
        <v>350</v>
      </c>
      <c r="AC74" s="236">
        <f t="shared" si="24"/>
        <v>350</v>
      </c>
      <c r="AD74" s="234">
        <v>250</v>
      </c>
      <c r="AE74" s="234">
        <v>250</v>
      </c>
      <c r="AF74" s="237">
        <v>350</v>
      </c>
      <c r="AG74" s="237">
        <v>350</v>
      </c>
      <c r="AH74" s="234"/>
      <c r="AI74" s="234">
        <v>0</v>
      </c>
      <c r="AJ74" s="237">
        <v>0</v>
      </c>
      <c r="AK74" s="237">
        <v>0</v>
      </c>
      <c r="AL74" s="234"/>
      <c r="AM74" s="234">
        <v>0</v>
      </c>
      <c r="AN74" s="237">
        <v>0</v>
      </c>
      <c r="AO74" s="237">
        <v>0</v>
      </c>
      <c r="AP74" s="234"/>
      <c r="AQ74" s="234">
        <v>0</v>
      </c>
      <c r="AR74" s="237">
        <v>0</v>
      </c>
      <c r="AS74" s="237">
        <v>0</v>
      </c>
      <c r="AT74" s="230"/>
      <c r="AU74" s="230"/>
      <c r="AV74" s="238">
        <f t="shared" ref="AV74:AW86" si="25">+AX74+AZ74+BB74</f>
        <v>5</v>
      </c>
      <c r="AW74" s="238">
        <f t="shared" si="25"/>
        <v>5</v>
      </c>
      <c r="AX74" s="234">
        <v>5</v>
      </c>
      <c r="AY74" s="234">
        <v>5</v>
      </c>
      <c r="AZ74" s="229"/>
      <c r="BA74" s="234">
        <v>0</v>
      </c>
      <c r="BB74" s="229"/>
      <c r="BC74" s="234">
        <v>0</v>
      </c>
      <c r="BD74" s="232">
        <v>45058</v>
      </c>
      <c r="BE74" s="232">
        <v>45058</v>
      </c>
      <c r="BF74" s="239" t="s">
        <v>387</v>
      </c>
      <c r="BG74" s="230" t="s">
        <v>254</v>
      </c>
      <c r="BH74" s="260">
        <v>0</v>
      </c>
      <c r="BI74" s="261"/>
      <c r="BJ74" s="262"/>
      <c r="BK74" s="242" t="s">
        <v>468</v>
      </c>
      <c r="BL74" s="242"/>
      <c r="BM74" s="242" t="s">
        <v>217</v>
      </c>
      <c r="BN74" s="231" t="s">
        <v>200</v>
      </c>
      <c r="BO74" s="231">
        <f t="shared" ref="BO74:BO86" si="26">+YEAR(BD74)</f>
        <v>2023</v>
      </c>
      <c r="BP74" s="231">
        <f t="shared" ref="BP74:BP86" si="27">+ROUNDUP(MONTH(BD74)/3,0)</f>
        <v>2</v>
      </c>
      <c r="BQ74" s="231" t="s">
        <v>218</v>
      </c>
      <c r="BR74" s="231"/>
      <c r="BS74" s="231">
        <f t="shared" si="15"/>
        <v>12</v>
      </c>
      <c r="BT74" s="231"/>
      <c r="BU74" s="231" t="s">
        <v>218</v>
      </c>
      <c r="BV74" s="231"/>
      <c r="BW74" s="231"/>
      <c r="BX74" s="231"/>
      <c r="BY74" s="231"/>
      <c r="BZ74" s="238">
        <f t="shared" si="16"/>
        <v>0</v>
      </c>
      <c r="CA74" s="231"/>
      <c r="CB74" s="231" t="str">
        <f t="shared" si="21"/>
        <v>Гурлан тумани ҳокими ўринбосари</v>
      </c>
      <c r="CC74" s="231" t="s">
        <v>219</v>
      </c>
      <c r="CD74" s="231" t="s">
        <v>220</v>
      </c>
      <c r="CE74" s="231" t="s">
        <v>221</v>
      </c>
      <c r="CF74" s="231" t="s">
        <v>499</v>
      </c>
      <c r="CG74" s="231" t="s">
        <v>206</v>
      </c>
      <c r="CH74" s="231"/>
      <c r="CI74" s="231"/>
      <c r="CJ74" s="231"/>
      <c r="CK74" s="243">
        <v>2</v>
      </c>
      <c r="CL74" s="243">
        <v>1</v>
      </c>
      <c r="CM74" s="244">
        <f t="shared" si="10"/>
        <v>-1</v>
      </c>
      <c r="CN74" s="243"/>
      <c r="CO74" s="243">
        <f t="shared" si="11"/>
        <v>-1</v>
      </c>
      <c r="CP74" s="245">
        <f t="shared" si="12"/>
        <v>-6</v>
      </c>
      <c r="CR74" s="226"/>
    </row>
    <row r="75" spans="1:96" s="246" customFormat="1" ht="42" customHeight="1" x14ac:dyDescent="0.25">
      <c r="A75" s="227">
        <v>7</v>
      </c>
      <c r="B75" s="228">
        <f t="shared" si="22"/>
        <v>66</v>
      </c>
      <c r="C75" s="229">
        <v>18911</v>
      </c>
      <c r="D75" s="228" t="s">
        <v>185</v>
      </c>
      <c r="E75" s="228" t="s">
        <v>2</v>
      </c>
      <c r="F75" s="230" t="s">
        <v>6</v>
      </c>
      <c r="G75" s="231" t="s">
        <v>546</v>
      </c>
      <c r="H75" s="231" t="s">
        <v>547</v>
      </c>
      <c r="I75" s="230" t="s">
        <v>548</v>
      </c>
      <c r="J75" s="232">
        <f t="shared" si="23"/>
        <v>0</v>
      </c>
      <c r="K75" s="232">
        <v>45076</v>
      </c>
      <c r="L75" s="230" t="s">
        <v>189</v>
      </c>
      <c r="M75" s="233">
        <v>307480031</v>
      </c>
      <c r="N75" s="228" t="s">
        <v>549</v>
      </c>
      <c r="O75" s="228" t="s">
        <v>212</v>
      </c>
      <c r="P75" s="230" t="s">
        <v>213</v>
      </c>
      <c r="Q75" s="230" t="s">
        <v>550</v>
      </c>
      <c r="R75" s="230"/>
      <c r="S75" s="230" t="s">
        <v>215</v>
      </c>
      <c r="T75" s="230">
        <v>34000</v>
      </c>
      <c r="U75" s="234">
        <v>108800</v>
      </c>
      <c r="V75" s="234">
        <v>81600</v>
      </c>
      <c r="W75" s="234">
        <v>0</v>
      </c>
      <c r="X75" s="234">
        <v>0</v>
      </c>
      <c r="Y75" s="234">
        <v>8704</v>
      </c>
      <c r="Z75" s="235">
        <f t="shared" si="24"/>
        <v>15000</v>
      </c>
      <c r="AA75" s="235">
        <f t="shared" si="24"/>
        <v>15000</v>
      </c>
      <c r="AB75" s="236">
        <f t="shared" si="24"/>
        <v>15000</v>
      </c>
      <c r="AC75" s="236">
        <f t="shared" si="24"/>
        <v>15000</v>
      </c>
      <c r="AD75" s="234">
        <v>15000</v>
      </c>
      <c r="AE75" s="234">
        <v>15000</v>
      </c>
      <c r="AF75" s="237">
        <v>15000</v>
      </c>
      <c r="AG75" s="237">
        <v>15000</v>
      </c>
      <c r="AH75" s="234"/>
      <c r="AI75" s="234">
        <v>0</v>
      </c>
      <c r="AJ75" s="237">
        <v>0</v>
      </c>
      <c r="AK75" s="237">
        <v>0</v>
      </c>
      <c r="AL75" s="234"/>
      <c r="AM75" s="234">
        <v>0</v>
      </c>
      <c r="AN75" s="237">
        <v>0</v>
      </c>
      <c r="AO75" s="237">
        <v>0</v>
      </c>
      <c r="AP75" s="234"/>
      <c r="AQ75" s="234">
        <v>0</v>
      </c>
      <c r="AR75" s="237">
        <v>0</v>
      </c>
      <c r="AS75" s="237">
        <v>0</v>
      </c>
      <c r="AT75" s="230"/>
      <c r="AU75" s="230"/>
      <c r="AV75" s="238">
        <f t="shared" si="25"/>
        <v>300</v>
      </c>
      <c r="AW75" s="238">
        <f t="shared" si="25"/>
        <v>300</v>
      </c>
      <c r="AX75" s="234">
        <v>300</v>
      </c>
      <c r="AY75" s="234">
        <v>300</v>
      </c>
      <c r="AZ75" s="229"/>
      <c r="BA75" s="234">
        <v>0</v>
      </c>
      <c r="BB75" s="229"/>
      <c r="BC75" s="234">
        <v>0</v>
      </c>
      <c r="BD75" s="232">
        <v>45076</v>
      </c>
      <c r="BE75" s="232">
        <v>45057</v>
      </c>
      <c r="BF75" s="239" t="s">
        <v>431</v>
      </c>
      <c r="BG75" s="230" t="s">
        <v>254</v>
      </c>
      <c r="BH75" s="230"/>
      <c r="BI75" s="259"/>
      <c r="BJ75" s="241"/>
      <c r="BK75" s="242" t="s">
        <v>468</v>
      </c>
      <c r="BL75" s="242"/>
      <c r="BM75" s="242" t="s">
        <v>217</v>
      </c>
      <c r="BN75" s="231" t="s">
        <v>551</v>
      </c>
      <c r="BO75" s="231">
        <f t="shared" si="26"/>
        <v>2023</v>
      </c>
      <c r="BP75" s="231">
        <f t="shared" si="27"/>
        <v>2</v>
      </c>
      <c r="BQ75" s="231" t="s">
        <v>218</v>
      </c>
      <c r="BR75" s="231" t="s">
        <v>255</v>
      </c>
      <c r="BS75" s="231">
        <f t="shared" si="15"/>
        <v>30</v>
      </c>
      <c r="BT75" s="231"/>
      <c r="BU75" s="231" t="s">
        <v>218</v>
      </c>
      <c r="BV75" s="231"/>
      <c r="BW75" s="231"/>
      <c r="BX75" s="231"/>
      <c r="BY75" s="231"/>
      <c r="BZ75" s="238">
        <f t="shared" si="16"/>
        <v>0</v>
      </c>
      <c r="CA75" s="231"/>
      <c r="CB75" s="231" t="str">
        <f t="shared" si="21"/>
        <v>Хоразм вилояти Инвестициялар, саноат ва савдо бош бошқармаси бошлиғи</v>
      </c>
      <c r="CC75" s="231" t="s">
        <v>552</v>
      </c>
      <c r="CD75" s="231" t="s">
        <v>553</v>
      </c>
      <c r="CE75" s="231" t="s">
        <v>554</v>
      </c>
      <c r="CF75" s="231" t="s">
        <v>471</v>
      </c>
      <c r="CG75" s="231" t="s">
        <v>472</v>
      </c>
      <c r="CH75" s="231"/>
      <c r="CI75" s="231"/>
      <c r="CJ75" s="231"/>
      <c r="CK75" s="243">
        <v>1256</v>
      </c>
      <c r="CL75" s="243">
        <v>1252</v>
      </c>
      <c r="CM75" s="244">
        <f t="shared" ref="CM75:CM138" si="28">+CL75-CK75</f>
        <v>-4</v>
      </c>
      <c r="CN75" s="243">
        <v>21</v>
      </c>
      <c r="CO75" s="243">
        <f t="shared" ref="CO75:CO138" si="29">+CN75+CM75</f>
        <v>17</v>
      </c>
      <c r="CP75" s="245">
        <f t="shared" ref="CP75:CP138" si="30">+CO75-AV75</f>
        <v>-283</v>
      </c>
      <c r="CR75" s="226"/>
    </row>
    <row r="76" spans="1:96" s="246" customFormat="1" ht="42" customHeight="1" x14ac:dyDescent="0.25">
      <c r="A76" s="227">
        <v>7</v>
      </c>
      <c r="B76" s="228">
        <f t="shared" si="22"/>
        <v>67</v>
      </c>
      <c r="C76" s="229">
        <v>18863</v>
      </c>
      <c r="D76" s="228" t="s">
        <v>185</v>
      </c>
      <c r="E76" s="228" t="s">
        <v>2</v>
      </c>
      <c r="F76" s="230" t="s">
        <v>6</v>
      </c>
      <c r="G76" s="231" t="s">
        <v>555</v>
      </c>
      <c r="H76" s="231" t="s">
        <v>556</v>
      </c>
      <c r="I76" s="230" t="s">
        <v>557</v>
      </c>
      <c r="J76" s="232">
        <f t="shared" si="23"/>
        <v>0</v>
      </c>
      <c r="K76" s="232">
        <v>45015</v>
      </c>
      <c r="L76" s="230" t="s">
        <v>189</v>
      </c>
      <c r="M76" s="233">
        <v>307121327</v>
      </c>
      <c r="N76" s="228" t="s">
        <v>558</v>
      </c>
      <c r="O76" s="228" t="s">
        <v>192</v>
      </c>
      <c r="P76" s="230" t="s">
        <v>193</v>
      </c>
      <c r="Q76" s="230" t="s">
        <v>437</v>
      </c>
      <c r="R76" s="230"/>
      <c r="S76" s="230" t="s">
        <v>195</v>
      </c>
      <c r="T76" s="230" t="s">
        <v>184</v>
      </c>
      <c r="U76" s="234">
        <v>2000</v>
      </c>
      <c r="V76" s="234">
        <v>1500</v>
      </c>
      <c r="W76" s="234">
        <v>0</v>
      </c>
      <c r="X76" s="234">
        <v>0</v>
      </c>
      <c r="Y76" s="234">
        <v>160</v>
      </c>
      <c r="Z76" s="235">
        <f t="shared" si="24"/>
        <v>2000</v>
      </c>
      <c r="AA76" s="235">
        <f t="shared" si="24"/>
        <v>2000</v>
      </c>
      <c r="AB76" s="236">
        <f t="shared" si="24"/>
        <v>2000</v>
      </c>
      <c r="AC76" s="236">
        <f t="shared" si="24"/>
        <v>2000</v>
      </c>
      <c r="AD76" s="234">
        <v>1000</v>
      </c>
      <c r="AE76" s="234">
        <v>1000</v>
      </c>
      <c r="AF76" s="237">
        <v>2000</v>
      </c>
      <c r="AG76" s="237">
        <v>2000</v>
      </c>
      <c r="AH76" s="234">
        <v>1000</v>
      </c>
      <c r="AI76" s="234">
        <v>1000</v>
      </c>
      <c r="AJ76" s="237">
        <v>0</v>
      </c>
      <c r="AK76" s="237">
        <v>0</v>
      </c>
      <c r="AL76" s="234"/>
      <c r="AM76" s="234">
        <v>0</v>
      </c>
      <c r="AN76" s="237">
        <v>0</v>
      </c>
      <c r="AO76" s="237">
        <v>0</v>
      </c>
      <c r="AP76" s="234"/>
      <c r="AQ76" s="234">
        <v>0</v>
      </c>
      <c r="AR76" s="237">
        <v>0</v>
      </c>
      <c r="AS76" s="237">
        <v>0</v>
      </c>
      <c r="AT76" s="230"/>
      <c r="AU76" s="230"/>
      <c r="AV76" s="238">
        <f t="shared" si="25"/>
        <v>12</v>
      </c>
      <c r="AW76" s="238">
        <f t="shared" si="25"/>
        <v>12</v>
      </c>
      <c r="AX76" s="234">
        <v>12</v>
      </c>
      <c r="AY76" s="234">
        <v>12</v>
      </c>
      <c r="AZ76" s="229"/>
      <c r="BA76" s="234">
        <v>0</v>
      </c>
      <c r="BB76" s="229"/>
      <c r="BC76" s="234">
        <v>0</v>
      </c>
      <c r="BD76" s="232">
        <v>45015</v>
      </c>
      <c r="BE76" s="232">
        <v>44999</v>
      </c>
      <c r="BF76" s="239" t="s">
        <v>319</v>
      </c>
      <c r="BG76" s="230" t="s">
        <v>498</v>
      </c>
      <c r="BH76" s="230">
        <v>0</v>
      </c>
      <c r="BI76" s="240"/>
      <c r="BJ76" s="241">
        <v>0</v>
      </c>
      <c r="BK76" s="242" t="s">
        <v>468</v>
      </c>
      <c r="BL76" s="242"/>
      <c r="BM76" s="242" t="s">
        <v>217</v>
      </c>
      <c r="BN76" s="231" t="s">
        <v>200</v>
      </c>
      <c r="BO76" s="231">
        <f t="shared" si="26"/>
        <v>2023</v>
      </c>
      <c r="BP76" s="231">
        <f t="shared" si="27"/>
        <v>1</v>
      </c>
      <c r="BQ76" s="231" t="str">
        <f>+TEXT(BD76,"MMMM")</f>
        <v>MMMM</v>
      </c>
      <c r="BR76" s="231" t="s">
        <v>255</v>
      </c>
      <c r="BS76" s="231">
        <f t="shared" si="15"/>
        <v>30</v>
      </c>
      <c r="BT76" s="231">
        <v>17</v>
      </c>
      <c r="BU76" s="231" t="s">
        <v>481</v>
      </c>
      <c r="BV76" s="231">
        <v>1</v>
      </c>
      <c r="BW76" s="231"/>
      <c r="BX76" s="231"/>
      <c r="BY76" s="231"/>
      <c r="BZ76" s="238">
        <f t="shared" si="16"/>
        <v>0</v>
      </c>
      <c r="CA76" s="231"/>
      <c r="CB76" s="231" t="str">
        <f t="shared" si="21"/>
        <v>Гурлан тумани ҳокими ўринбосари</v>
      </c>
      <c r="CC76" s="231" t="s">
        <v>202</v>
      </c>
      <c r="CD76" s="231" t="s">
        <v>469</v>
      </c>
      <c r="CE76" s="231" t="s">
        <v>470</v>
      </c>
      <c r="CF76" s="231" t="s">
        <v>471</v>
      </c>
      <c r="CG76" s="231" t="s">
        <v>472</v>
      </c>
      <c r="CH76" s="231"/>
      <c r="CI76" s="231"/>
      <c r="CJ76" s="231"/>
      <c r="CK76" s="243">
        <v>8</v>
      </c>
      <c r="CL76" s="243">
        <v>9</v>
      </c>
      <c r="CM76" s="244">
        <f t="shared" si="28"/>
        <v>1</v>
      </c>
      <c r="CN76" s="243"/>
      <c r="CO76" s="243">
        <f t="shared" si="29"/>
        <v>1</v>
      </c>
      <c r="CP76" s="245">
        <f t="shared" si="30"/>
        <v>-11</v>
      </c>
      <c r="CR76" s="226"/>
    </row>
    <row r="77" spans="1:96" s="246" customFormat="1" ht="42" customHeight="1" x14ac:dyDescent="0.25">
      <c r="A77" s="227">
        <v>7</v>
      </c>
      <c r="B77" s="228">
        <f t="shared" si="22"/>
        <v>68</v>
      </c>
      <c r="C77" s="229">
        <v>18857</v>
      </c>
      <c r="D77" s="228" t="s">
        <v>185</v>
      </c>
      <c r="E77" s="228" t="s">
        <v>2</v>
      </c>
      <c r="F77" s="230" t="s">
        <v>6</v>
      </c>
      <c r="G77" s="231" t="s">
        <v>559</v>
      </c>
      <c r="H77" s="231" t="s">
        <v>560</v>
      </c>
      <c r="I77" s="230" t="s">
        <v>561</v>
      </c>
      <c r="J77" s="232">
        <f t="shared" si="23"/>
        <v>0</v>
      </c>
      <c r="K77" s="232">
        <v>45061</v>
      </c>
      <c r="L77" s="230" t="s">
        <v>189</v>
      </c>
      <c r="M77" s="233">
        <v>307100614</v>
      </c>
      <c r="N77" s="228" t="s">
        <v>562</v>
      </c>
      <c r="O77" s="228" t="s">
        <v>277</v>
      </c>
      <c r="P77" s="230" t="s">
        <v>193</v>
      </c>
      <c r="Q77" s="230" t="s">
        <v>355</v>
      </c>
      <c r="R77" s="230"/>
      <c r="S77" s="230" t="s">
        <v>195</v>
      </c>
      <c r="T77" s="230" t="s">
        <v>184</v>
      </c>
      <c r="U77" s="234">
        <v>2500</v>
      </c>
      <c r="V77" s="234">
        <v>1458.3333333333335</v>
      </c>
      <c r="W77" s="234">
        <v>0</v>
      </c>
      <c r="X77" s="234">
        <v>0</v>
      </c>
      <c r="Y77" s="234">
        <v>200</v>
      </c>
      <c r="Z77" s="235">
        <f t="shared" si="24"/>
        <v>2500</v>
      </c>
      <c r="AA77" s="235">
        <f t="shared" si="24"/>
        <v>2500</v>
      </c>
      <c r="AB77" s="236">
        <f t="shared" si="24"/>
        <v>2500</v>
      </c>
      <c r="AC77" s="236">
        <f t="shared" si="24"/>
        <v>2500</v>
      </c>
      <c r="AD77" s="234">
        <v>400</v>
      </c>
      <c r="AE77" s="234">
        <v>400</v>
      </c>
      <c r="AF77" s="237">
        <v>2500</v>
      </c>
      <c r="AG77" s="237">
        <v>2500</v>
      </c>
      <c r="AH77" s="234">
        <v>2100</v>
      </c>
      <c r="AI77" s="234">
        <v>2100</v>
      </c>
      <c r="AJ77" s="237">
        <v>0</v>
      </c>
      <c r="AK77" s="237">
        <v>0</v>
      </c>
      <c r="AL77" s="234"/>
      <c r="AM77" s="234">
        <v>0</v>
      </c>
      <c r="AN77" s="237">
        <v>0</v>
      </c>
      <c r="AO77" s="237">
        <v>0</v>
      </c>
      <c r="AP77" s="234"/>
      <c r="AQ77" s="234">
        <v>0</v>
      </c>
      <c r="AR77" s="237">
        <v>0</v>
      </c>
      <c r="AS77" s="237">
        <v>0</v>
      </c>
      <c r="AT77" s="230"/>
      <c r="AU77" s="230"/>
      <c r="AV77" s="238">
        <f t="shared" si="25"/>
        <v>4</v>
      </c>
      <c r="AW77" s="238">
        <f t="shared" si="25"/>
        <v>5</v>
      </c>
      <c r="AX77" s="234">
        <v>4</v>
      </c>
      <c r="AY77" s="234">
        <v>5</v>
      </c>
      <c r="AZ77" s="229"/>
      <c r="BA77" s="234">
        <v>0</v>
      </c>
      <c r="BB77" s="229"/>
      <c r="BC77" s="234">
        <v>0</v>
      </c>
      <c r="BD77" s="232">
        <v>45061</v>
      </c>
      <c r="BE77" s="232">
        <v>45070</v>
      </c>
      <c r="BF77" s="239" t="s">
        <v>563</v>
      </c>
      <c r="BG77" s="230" t="s">
        <v>498</v>
      </c>
      <c r="BH77" s="260"/>
      <c r="BI77" s="261"/>
      <c r="BJ77" s="262"/>
      <c r="BK77" s="242" t="s">
        <v>468</v>
      </c>
      <c r="BL77" s="242"/>
      <c r="BM77" s="242" t="s">
        <v>217</v>
      </c>
      <c r="BN77" s="231" t="s">
        <v>200</v>
      </c>
      <c r="BO77" s="231">
        <f t="shared" si="26"/>
        <v>2023</v>
      </c>
      <c r="BP77" s="231">
        <f t="shared" si="27"/>
        <v>2</v>
      </c>
      <c r="BQ77" s="231" t="s">
        <v>218</v>
      </c>
      <c r="BR77" s="231"/>
      <c r="BS77" s="231">
        <f t="shared" si="15"/>
        <v>15</v>
      </c>
      <c r="BT77" s="231"/>
      <c r="BU77" s="231" t="s">
        <v>218</v>
      </c>
      <c r="BV77" s="231"/>
      <c r="BW77" s="231"/>
      <c r="BX77" s="231"/>
      <c r="BY77" s="231"/>
      <c r="BZ77" s="238">
        <f t="shared" si="16"/>
        <v>1</v>
      </c>
      <c r="CA77" s="231"/>
      <c r="CB77" s="231" t="str">
        <f t="shared" si="21"/>
        <v>Гурлан тумани ҳокими ўринбосари</v>
      </c>
      <c r="CC77" s="231" t="s">
        <v>358</v>
      </c>
      <c r="CD77" s="231" t="s">
        <v>359</v>
      </c>
      <c r="CE77" s="231" t="s">
        <v>204</v>
      </c>
      <c r="CF77" s="231" t="s">
        <v>471</v>
      </c>
      <c r="CG77" s="231" t="s">
        <v>472</v>
      </c>
      <c r="CH77" s="231"/>
      <c r="CI77" s="231"/>
      <c r="CJ77" s="231"/>
      <c r="CK77" s="243">
        <v>1</v>
      </c>
      <c r="CL77" s="243">
        <v>1</v>
      </c>
      <c r="CM77" s="244">
        <f t="shared" si="28"/>
        <v>0</v>
      </c>
      <c r="CN77" s="243"/>
      <c r="CO77" s="243">
        <f t="shared" si="29"/>
        <v>0</v>
      </c>
      <c r="CP77" s="245">
        <f t="shared" si="30"/>
        <v>-4</v>
      </c>
      <c r="CR77" s="226"/>
    </row>
    <row r="78" spans="1:96" s="246" customFormat="1" ht="42" customHeight="1" x14ac:dyDescent="0.25">
      <c r="A78" s="227">
        <v>7</v>
      </c>
      <c r="B78" s="228">
        <f t="shared" si="22"/>
        <v>69</v>
      </c>
      <c r="C78" s="229">
        <v>18868</v>
      </c>
      <c r="D78" s="228" t="s">
        <v>185</v>
      </c>
      <c r="E78" s="228" t="s">
        <v>2</v>
      </c>
      <c r="F78" s="230" t="s">
        <v>6</v>
      </c>
      <c r="G78" s="231" t="s">
        <v>564</v>
      </c>
      <c r="H78" s="231" t="s">
        <v>483</v>
      </c>
      <c r="I78" s="230" t="s">
        <v>565</v>
      </c>
      <c r="J78" s="232">
        <f t="shared" si="23"/>
        <v>0</v>
      </c>
      <c r="K78" s="232">
        <v>45076</v>
      </c>
      <c r="L78" s="230" t="s">
        <v>189</v>
      </c>
      <c r="M78" s="233">
        <v>307083802</v>
      </c>
      <c r="N78" s="228" t="s">
        <v>566</v>
      </c>
      <c r="O78" s="228" t="s">
        <v>277</v>
      </c>
      <c r="P78" s="230" t="s">
        <v>193</v>
      </c>
      <c r="Q78" s="230" t="s">
        <v>355</v>
      </c>
      <c r="R78" s="230"/>
      <c r="S78" s="230" t="s">
        <v>195</v>
      </c>
      <c r="T78" s="230" t="s">
        <v>184</v>
      </c>
      <c r="U78" s="234">
        <v>1120</v>
      </c>
      <c r="V78" s="234">
        <v>746.66666666666663</v>
      </c>
      <c r="W78" s="234">
        <v>0</v>
      </c>
      <c r="X78" s="234">
        <v>0</v>
      </c>
      <c r="Y78" s="234">
        <v>89.600000000000009</v>
      </c>
      <c r="Z78" s="235">
        <f t="shared" si="24"/>
        <v>1120</v>
      </c>
      <c r="AA78" s="235">
        <f t="shared" si="24"/>
        <v>1120</v>
      </c>
      <c r="AB78" s="236">
        <f t="shared" si="24"/>
        <v>1120</v>
      </c>
      <c r="AC78" s="236">
        <f t="shared" si="24"/>
        <v>1120</v>
      </c>
      <c r="AD78" s="234">
        <v>120</v>
      </c>
      <c r="AE78" s="234">
        <v>120</v>
      </c>
      <c r="AF78" s="237">
        <v>241</v>
      </c>
      <c r="AG78" s="237">
        <v>241</v>
      </c>
      <c r="AH78" s="234">
        <v>1000</v>
      </c>
      <c r="AI78" s="234">
        <v>1000</v>
      </c>
      <c r="AJ78" s="237">
        <v>879</v>
      </c>
      <c r="AK78" s="237">
        <v>879</v>
      </c>
      <c r="AL78" s="234"/>
      <c r="AM78" s="234">
        <v>0</v>
      </c>
      <c r="AN78" s="237">
        <v>0</v>
      </c>
      <c r="AO78" s="237">
        <v>0</v>
      </c>
      <c r="AP78" s="234"/>
      <c r="AQ78" s="234">
        <v>0</v>
      </c>
      <c r="AR78" s="237">
        <v>0</v>
      </c>
      <c r="AS78" s="237">
        <v>0</v>
      </c>
      <c r="AT78" s="230"/>
      <c r="AU78" s="230"/>
      <c r="AV78" s="238">
        <f t="shared" si="25"/>
        <v>3</v>
      </c>
      <c r="AW78" s="238">
        <f t="shared" si="25"/>
        <v>3</v>
      </c>
      <c r="AX78" s="234">
        <v>3</v>
      </c>
      <c r="AY78" s="234">
        <v>3</v>
      </c>
      <c r="AZ78" s="229"/>
      <c r="BA78" s="234">
        <v>0</v>
      </c>
      <c r="BB78" s="229"/>
      <c r="BC78" s="234">
        <v>0</v>
      </c>
      <c r="BD78" s="232">
        <v>45076</v>
      </c>
      <c r="BE78" s="232">
        <v>45048</v>
      </c>
      <c r="BF78" s="239" t="s">
        <v>448</v>
      </c>
      <c r="BG78" s="230" t="s">
        <v>231</v>
      </c>
      <c r="BH78" s="230"/>
      <c r="BI78" s="259"/>
      <c r="BJ78" s="241"/>
      <c r="BK78" s="242" t="s">
        <v>468</v>
      </c>
      <c r="BL78" s="242"/>
      <c r="BM78" s="242" t="s">
        <v>217</v>
      </c>
      <c r="BN78" s="231" t="s">
        <v>200</v>
      </c>
      <c r="BO78" s="231">
        <f t="shared" si="26"/>
        <v>2023</v>
      </c>
      <c r="BP78" s="231">
        <f t="shared" si="27"/>
        <v>2</v>
      </c>
      <c r="BQ78" s="231" t="s">
        <v>218</v>
      </c>
      <c r="BR78" s="231" t="s">
        <v>232</v>
      </c>
      <c r="BS78" s="231">
        <f t="shared" si="15"/>
        <v>30</v>
      </c>
      <c r="BT78" s="231"/>
      <c r="BU78" s="231" t="s">
        <v>567</v>
      </c>
      <c r="BV78" s="231"/>
      <c r="BW78" s="231"/>
      <c r="BX78" s="231"/>
      <c r="BY78" s="231"/>
      <c r="BZ78" s="238">
        <f t="shared" si="16"/>
        <v>0</v>
      </c>
      <c r="CA78" s="231"/>
      <c r="CB78" s="231" t="str">
        <f t="shared" si="21"/>
        <v>Гурлан тумани ҳокими ўринбосари</v>
      </c>
      <c r="CC78" s="231" t="s">
        <v>358</v>
      </c>
      <c r="CD78" s="231" t="s">
        <v>359</v>
      </c>
      <c r="CE78" s="231" t="s">
        <v>204</v>
      </c>
      <c r="CF78" s="231" t="s">
        <v>478</v>
      </c>
      <c r="CG78" s="231" t="s">
        <v>204</v>
      </c>
      <c r="CH78" s="231"/>
      <c r="CI78" s="231"/>
      <c r="CJ78" s="231"/>
      <c r="CK78" s="243">
        <v>1</v>
      </c>
      <c r="CL78" s="243">
        <v>1</v>
      </c>
      <c r="CM78" s="244">
        <f t="shared" si="28"/>
        <v>0</v>
      </c>
      <c r="CN78" s="243"/>
      <c r="CO78" s="243">
        <f t="shared" si="29"/>
        <v>0</v>
      </c>
      <c r="CP78" s="245">
        <f t="shared" si="30"/>
        <v>-3</v>
      </c>
      <c r="CR78" s="226"/>
    </row>
    <row r="79" spans="1:96" s="246" customFormat="1" ht="42" customHeight="1" x14ac:dyDescent="0.25">
      <c r="A79" s="227">
        <v>7</v>
      </c>
      <c r="B79" s="228">
        <f t="shared" si="22"/>
        <v>70</v>
      </c>
      <c r="C79" s="229">
        <v>18860</v>
      </c>
      <c r="D79" s="228" t="s">
        <v>185</v>
      </c>
      <c r="E79" s="228" t="s">
        <v>2</v>
      </c>
      <c r="F79" s="230" t="s">
        <v>6</v>
      </c>
      <c r="G79" s="231" t="s">
        <v>568</v>
      </c>
      <c r="H79" s="231" t="s">
        <v>525</v>
      </c>
      <c r="I79" s="230" t="s">
        <v>569</v>
      </c>
      <c r="J79" s="232">
        <f t="shared" si="23"/>
        <v>0</v>
      </c>
      <c r="K79" s="232">
        <v>45058</v>
      </c>
      <c r="L79" s="230" t="s">
        <v>189</v>
      </c>
      <c r="M79" s="233">
        <v>306719150</v>
      </c>
      <c r="N79" s="228" t="s">
        <v>570</v>
      </c>
      <c r="O79" s="228" t="s">
        <v>252</v>
      </c>
      <c r="P79" s="230" t="s">
        <v>240</v>
      </c>
      <c r="Q79" s="230" t="s">
        <v>515</v>
      </c>
      <c r="R79" s="230"/>
      <c r="S79" s="230" t="s">
        <v>272</v>
      </c>
      <c r="T79" s="230">
        <v>13</v>
      </c>
      <c r="U79" s="234">
        <v>450</v>
      </c>
      <c r="V79" s="234">
        <v>262.5</v>
      </c>
      <c r="W79" s="234">
        <v>0</v>
      </c>
      <c r="X79" s="234">
        <v>0</v>
      </c>
      <c r="Y79" s="234">
        <v>36</v>
      </c>
      <c r="Z79" s="235">
        <f t="shared" si="24"/>
        <v>450</v>
      </c>
      <c r="AA79" s="235">
        <f t="shared" si="24"/>
        <v>450</v>
      </c>
      <c r="AB79" s="236">
        <f t="shared" si="24"/>
        <v>450</v>
      </c>
      <c r="AC79" s="236">
        <f t="shared" si="24"/>
        <v>450</v>
      </c>
      <c r="AD79" s="234">
        <v>450</v>
      </c>
      <c r="AE79" s="234">
        <v>450</v>
      </c>
      <c r="AF79" s="237">
        <v>450</v>
      </c>
      <c r="AG79" s="237">
        <v>450</v>
      </c>
      <c r="AH79" s="234"/>
      <c r="AI79" s="234">
        <v>0</v>
      </c>
      <c r="AJ79" s="237">
        <v>0</v>
      </c>
      <c r="AK79" s="237">
        <v>0</v>
      </c>
      <c r="AL79" s="234"/>
      <c r="AM79" s="234">
        <v>0</v>
      </c>
      <c r="AN79" s="237">
        <v>0</v>
      </c>
      <c r="AO79" s="237">
        <v>0</v>
      </c>
      <c r="AP79" s="234"/>
      <c r="AQ79" s="234">
        <v>0</v>
      </c>
      <c r="AR79" s="237">
        <v>0</v>
      </c>
      <c r="AS79" s="237">
        <v>0</v>
      </c>
      <c r="AT79" s="230"/>
      <c r="AU79" s="230"/>
      <c r="AV79" s="238">
        <f t="shared" si="25"/>
        <v>13</v>
      </c>
      <c r="AW79" s="238">
        <f t="shared" si="25"/>
        <v>13</v>
      </c>
      <c r="AX79" s="234">
        <v>13</v>
      </c>
      <c r="AY79" s="234">
        <v>5</v>
      </c>
      <c r="AZ79" s="229"/>
      <c r="BA79" s="234">
        <v>8</v>
      </c>
      <c r="BB79" s="229"/>
      <c r="BC79" s="234">
        <v>0</v>
      </c>
      <c r="BD79" s="232">
        <v>45058</v>
      </c>
      <c r="BE79" s="232">
        <v>45058</v>
      </c>
      <c r="BF79" s="239" t="s">
        <v>296</v>
      </c>
      <c r="BG79" s="230" t="s">
        <v>254</v>
      </c>
      <c r="BH79" s="260">
        <v>0</v>
      </c>
      <c r="BI79" s="261"/>
      <c r="BJ79" s="262"/>
      <c r="BK79" s="242" t="s">
        <v>468</v>
      </c>
      <c r="BL79" s="242"/>
      <c r="BM79" s="242" t="s">
        <v>217</v>
      </c>
      <c r="BN79" s="231" t="s">
        <v>200</v>
      </c>
      <c r="BO79" s="231">
        <f t="shared" si="26"/>
        <v>2023</v>
      </c>
      <c r="BP79" s="231">
        <f t="shared" si="27"/>
        <v>2</v>
      </c>
      <c r="BQ79" s="231" t="s">
        <v>218</v>
      </c>
      <c r="BR79" s="231"/>
      <c r="BS79" s="231">
        <f t="shared" si="15"/>
        <v>12</v>
      </c>
      <c r="BT79" s="231"/>
      <c r="BU79" s="231" t="s">
        <v>218</v>
      </c>
      <c r="BV79" s="231"/>
      <c r="BW79" s="231"/>
      <c r="BX79" s="231"/>
      <c r="BY79" s="231"/>
      <c r="BZ79" s="238">
        <f t="shared" si="16"/>
        <v>0</v>
      </c>
      <c r="CA79" s="231"/>
      <c r="CB79" s="231" t="str">
        <f t="shared" si="21"/>
        <v>Гурлан тумани ҳокими ўринбосари</v>
      </c>
      <c r="CC79" s="231" t="s">
        <v>219</v>
      </c>
      <c r="CD79" s="231" t="s">
        <v>220</v>
      </c>
      <c r="CE79" s="231" t="s">
        <v>221</v>
      </c>
      <c r="CF79" s="231" t="s">
        <v>471</v>
      </c>
      <c r="CG79" s="231" t="s">
        <v>472</v>
      </c>
      <c r="CH79" s="231"/>
      <c r="CI79" s="231"/>
      <c r="CJ79" s="231"/>
      <c r="CK79" s="243">
        <v>4</v>
      </c>
      <c r="CL79" s="243">
        <v>1</v>
      </c>
      <c r="CM79" s="244">
        <f t="shared" si="28"/>
        <v>-3</v>
      </c>
      <c r="CN79" s="243">
        <v>2</v>
      </c>
      <c r="CO79" s="243">
        <f t="shared" si="29"/>
        <v>-1</v>
      </c>
      <c r="CP79" s="245">
        <f t="shared" si="30"/>
        <v>-14</v>
      </c>
      <c r="CR79" s="226"/>
    </row>
    <row r="80" spans="1:96" s="246" customFormat="1" ht="42" customHeight="1" x14ac:dyDescent="0.25">
      <c r="A80" s="227">
        <v>7</v>
      </c>
      <c r="B80" s="228">
        <f t="shared" si="22"/>
        <v>71</v>
      </c>
      <c r="C80" s="229">
        <v>18848</v>
      </c>
      <c r="D80" s="228" t="s">
        <v>185</v>
      </c>
      <c r="E80" s="228" t="s">
        <v>2</v>
      </c>
      <c r="F80" s="230" t="s">
        <v>6</v>
      </c>
      <c r="G80" s="231" t="s">
        <v>571</v>
      </c>
      <c r="H80" s="231" t="s">
        <v>572</v>
      </c>
      <c r="I80" s="230" t="s">
        <v>573</v>
      </c>
      <c r="J80" s="232">
        <f t="shared" si="23"/>
        <v>0</v>
      </c>
      <c r="K80" s="232">
        <v>45061</v>
      </c>
      <c r="L80" s="230" t="s">
        <v>189</v>
      </c>
      <c r="M80" s="233">
        <v>306274668</v>
      </c>
      <c r="N80" s="228" t="s">
        <v>492</v>
      </c>
      <c r="O80" s="228" t="s">
        <v>192</v>
      </c>
      <c r="P80" s="230" t="s">
        <v>193</v>
      </c>
      <c r="Q80" s="230" t="s">
        <v>355</v>
      </c>
      <c r="R80" s="230"/>
      <c r="S80" s="230" t="s">
        <v>195</v>
      </c>
      <c r="T80" s="230" t="s">
        <v>184</v>
      </c>
      <c r="U80" s="234">
        <v>1100</v>
      </c>
      <c r="V80" s="234">
        <v>641.66666666666674</v>
      </c>
      <c r="W80" s="234">
        <v>0</v>
      </c>
      <c r="X80" s="234">
        <v>0</v>
      </c>
      <c r="Y80" s="234">
        <v>88</v>
      </c>
      <c r="Z80" s="235">
        <f t="shared" si="24"/>
        <v>1100</v>
      </c>
      <c r="AA80" s="235">
        <f t="shared" si="24"/>
        <v>1100</v>
      </c>
      <c r="AB80" s="236">
        <f t="shared" si="24"/>
        <v>611.6</v>
      </c>
      <c r="AC80" s="236">
        <f t="shared" si="24"/>
        <v>611.6</v>
      </c>
      <c r="AD80" s="234">
        <v>100</v>
      </c>
      <c r="AE80" s="234">
        <v>100</v>
      </c>
      <c r="AF80" s="237">
        <v>100</v>
      </c>
      <c r="AG80" s="237">
        <v>100</v>
      </c>
      <c r="AH80" s="234">
        <v>1000</v>
      </c>
      <c r="AI80" s="234">
        <v>1000</v>
      </c>
      <c r="AJ80" s="237">
        <v>511.6</v>
      </c>
      <c r="AK80" s="237">
        <v>511.6</v>
      </c>
      <c r="AL80" s="234"/>
      <c r="AM80" s="234">
        <v>0</v>
      </c>
      <c r="AN80" s="237">
        <v>0</v>
      </c>
      <c r="AO80" s="237">
        <v>0</v>
      </c>
      <c r="AP80" s="234"/>
      <c r="AQ80" s="234">
        <v>0</v>
      </c>
      <c r="AR80" s="237">
        <v>0</v>
      </c>
      <c r="AS80" s="237">
        <v>0</v>
      </c>
      <c r="AT80" s="230"/>
      <c r="AU80" s="230"/>
      <c r="AV80" s="238">
        <f t="shared" si="25"/>
        <v>3</v>
      </c>
      <c r="AW80" s="238">
        <f t="shared" si="25"/>
        <v>5</v>
      </c>
      <c r="AX80" s="234">
        <v>3</v>
      </c>
      <c r="AY80" s="234">
        <v>5</v>
      </c>
      <c r="AZ80" s="229"/>
      <c r="BA80" s="234">
        <v>0</v>
      </c>
      <c r="BB80" s="229"/>
      <c r="BC80" s="234">
        <v>0</v>
      </c>
      <c r="BD80" s="232">
        <v>45061</v>
      </c>
      <c r="BE80" s="232">
        <v>45068</v>
      </c>
      <c r="BF80" s="239" t="s">
        <v>574</v>
      </c>
      <c r="BG80" s="230" t="s">
        <v>231</v>
      </c>
      <c r="BH80" s="260"/>
      <c r="BI80" s="261"/>
      <c r="BJ80" s="262"/>
      <c r="BK80" s="242" t="s">
        <v>468</v>
      </c>
      <c r="BL80" s="242"/>
      <c r="BM80" s="242" t="s">
        <v>217</v>
      </c>
      <c r="BN80" s="231" t="s">
        <v>200</v>
      </c>
      <c r="BO80" s="231">
        <f t="shared" si="26"/>
        <v>2023</v>
      </c>
      <c r="BP80" s="231">
        <f t="shared" si="27"/>
        <v>2</v>
      </c>
      <c r="BQ80" s="231" t="s">
        <v>218</v>
      </c>
      <c r="BR80" s="231"/>
      <c r="BS80" s="231">
        <f t="shared" si="15"/>
        <v>15</v>
      </c>
      <c r="BT80" s="231"/>
      <c r="BU80" s="231" t="s">
        <v>218</v>
      </c>
      <c r="BV80" s="231"/>
      <c r="BW80" s="231"/>
      <c r="BX80" s="231"/>
      <c r="BY80" s="231"/>
      <c r="BZ80" s="238">
        <f t="shared" si="16"/>
        <v>2</v>
      </c>
      <c r="CA80" s="231"/>
      <c r="CB80" s="231" t="str">
        <f t="shared" si="21"/>
        <v>Гурлан тумани ҳокими ўринбосари</v>
      </c>
      <c r="CC80" s="231" t="s">
        <v>358</v>
      </c>
      <c r="CD80" s="231" t="s">
        <v>359</v>
      </c>
      <c r="CE80" s="231" t="s">
        <v>204</v>
      </c>
      <c r="CF80" s="231" t="s">
        <v>471</v>
      </c>
      <c r="CG80" s="231" t="s">
        <v>472</v>
      </c>
      <c r="CH80" s="231"/>
      <c r="CI80" s="231"/>
      <c r="CJ80" s="231"/>
      <c r="CK80" s="243">
        <v>2</v>
      </c>
      <c r="CL80" s="243">
        <v>3</v>
      </c>
      <c r="CM80" s="244">
        <f t="shared" si="28"/>
        <v>1</v>
      </c>
      <c r="CN80" s="243"/>
      <c r="CO80" s="243">
        <f t="shared" si="29"/>
        <v>1</v>
      </c>
      <c r="CP80" s="245">
        <f t="shared" si="30"/>
        <v>-2</v>
      </c>
      <c r="CR80" s="226"/>
    </row>
    <row r="81" spans="1:96" s="246" customFormat="1" ht="42" customHeight="1" x14ac:dyDescent="0.25">
      <c r="A81" s="227">
        <v>7</v>
      </c>
      <c r="B81" s="228">
        <f t="shared" si="22"/>
        <v>72</v>
      </c>
      <c r="C81" s="229">
        <v>18879</v>
      </c>
      <c r="D81" s="228" t="s">
        <v>185</v>
      </c>
      <c r="E81" s="228" t="s">
        <v>2</v>
      </c>
      <c r="F81" s="230" t="s">
        <v>6</v>
      </c>
      <c r="G81" s="231" t="s">
        <v>575</v>
      </c>
      <c r="H81" s="231" t="s">
        <v>576</v>
      </c>
      <c r="I81" s="230" t="s">
        <v>577</v>
      </c>
      <c r="J81" s="232">
        <f t="shared" si="23"/>
        <v>0</v>
      </c>
      <c r="K81" s="232">
        <v>45047</v>
      </c>
      <c r="L81" s="230" t="s">
        <v>330</v>
      </c>
      <c r="M81" s="233">
        <v>306236247</v>
      </c>
      <c r="N81" s="228" t="s">
        <v>578</v>
      </c>
      <c r="O81" s="228" t="s">
        <v>277</v>
      </c>
      <c r="P81" s="230" t="s">
        <v>213</v>
      </c>
      <c r="Q81" s="230" t="s">
        <v>303</v>
      </c>
      <c r="R81" s="230"/>
      <c r="S81" s="230" t="s">
        <v>579</v>
      </c>
      <c r="T81" s="230">
        <v>400</v>
      </c>
      <c r="U81" s="234">
        <v>250</v>
      </c>
      <c r="V81" s="234">
        <v>145.83333333333331</v>
      </c>
      <c r="W81" s="234">
        <v>0</v>
      </c>
      <c r="X81" s="234">
        <v>0</v>
      </c>
      <c r="Y81" s="234">
        <v>35</v>
      </c>
      <c r="Z81" s="235">
        <f t="shared" si="24"/>
        <v>1350</v>
      </c>
      <c r="AA81" s="235">
        <f t="shared" si="24"/>
        <v>1350</v>
      </c>
      <c r="AB81" s="236">
        <f t="shared" si="24"/>
        <v>1350</v>
      </c>
      <c r="AC81" s="236">
        <f t="shared" si="24"/>
        <v>1350</v>
      </c>
      <c r="AD81" s="234">
        <v>350</v>
      </c>
      <c r="AE81" s="234">
        <v>350</v>
      </c>
      <c r="AF81" s="237">
        <v>1270</v>
      </c>
      <c r="AG81" s="237">
        <v>1270</v>
      </c>
      <c r="AH81" s="234">
        <v>1000</v>
      </c>
      <c r="AI81" s="234">
        <v>1000</v>
      </c>
      <c r="AJ81" s="237">
        <v>80</v>
      </c>
      <c r="AK81" s="237">
        <v>80</v>
      </c>
      <c r="AL81" s="234"/>
      <c r="AM81" s="234">
        <v>0</v>
      </c>
      <c r="AN81" s="237">
        <v>0</v>
      </c>
      <c r="AO81" s="237">
        <v>0</v>
      </c>
      <c r="AP81" s="234"/>
      <c r="AQ81" s="234">
        <v>0</v>
      </c>
      <c r="AR81" s="237">
        <v>0</v>
      </c>
      <c r="AS81" s="237">
        <v>0</v>
      </c>
      <c r="AT81" s="230"/>
      <c r="AU81" s="230"/>
      <c r="AV81" s="238">
        <f t="shared" si="25"/>
        <v>10</v>
      </c>
      <c r="AW81" s="238">
        <f t="shared" si="25"/>
        <v>10</v>
      </c>
      <c r="AX81" s="234">
        <v>10</v>
      </c>
      <c r="AY81" s="234">
        <v>10</v>
      </c>
      <c r="AZ81" s="229"/>
      <c r="BA81" s="234">
        <v>0</v>
      </c>
      <c r="BB81" s="229"/>
      <c r="BC81" s="234">
        <v>0</v>
      </c>
      <c r="BD81" s="232">
        <v>45047</v>
      </c>
      <c r="BE81" s="232">
        <v>45048</v>
      </c>
      <c r="BF81" s="239" t="s">
        <v>404</v>
      </c>
      <c r="BG81" s="230" t="s">
        <v>217</v>
      </c>
      <c r="BH81" s="230">
        <v>0</v>
      </c>
      <c r="BI81" s="240"/>
      <c r="BJ81" s="241">
        <v>0</v>
      </c>
      <c r="BK81" s="242" t="s">
        <v>468</v>
      </c>
      <c r="BL81" s="242"/>
      <c r="BM81" s="242" t="s">
        <v>217</v>
      </c>
      <c r="BN81" s="231" t="s">
        <v>200</v>
      </c>
      <c r="BO81" s="231">
        <f t="shared" si="26"/>
        <v>2023</v>
      </c>
      <c r="BP81" s="231">
        <f t="shared" si="27"/>
        <v>2</v>
      </c>
      <c r="BQ81" s="231" t="s">
        <v>218</v>
      </c>
      <c r="BR81" s="231"/>
      <c r="BS81" s="231">
        <f t="shared" si="15"/>
        <v>1</v>
      </c>
      <c r="BT81" s="231"/>
      <c r="BU81" s="231" t="s">
        <v>218</v>
      </c>
      <c r="BV81" s="231"/>
      <c r="BW81" s="231"/>
      <c r="BX81" s="231"/>
      <c r="BY81" s="231"/>
      <c r="BZ81" s="238">
        <f t="shared" si="16"/>
        <v>0</v>
      </c>
      <c r="CA81" s="231"/>
      <c r="CB81" s="231" t="str">
        <f t="shared" si="21"/>
        <v>Гурлан тумани ҳокими ўринбосари</v>
      </c>
      <c r="CC81" s="231" t="s">
        <v>304</v>
      </c>
      <c r="CD81" s="231" t="s">
        <v>305</v>
      </c>
      <c r="CE81" s="231" t="s">
        <v>206</v>
      </c>
      <c r="CF81" s="231" t="s">
        <v>499</v>
      </c>
      <c r="CG81" s="231" t="s">
        <v>206</v>
      </c>
      <c r="CH81" s="231"/>
      <c r="CI81" s="231"/>
      <c r="CJ81" s="231"/>
      <c r="CK81" s="243">
        <v>1</v>
      </c>
      <c r="CL81" s="243">
        <v>1</v>
      </c>
      <c r="CM81" s="244">
        <f t="shared" si="28"/>
        <v>0</v>
      </c>
      <c r="CN81" s="243"/>
      <c r="CO81" s="243">
        <f t="shared" si="29"/>
        <v>0</v>
      </c>
      <c r="CP81" s="245">
        <f t="shared" si="30"/>
        <v>-10</v>
      </c>
      <c r="CR81" s="226"/>
    </row>
    <row r="82" spans="1:96" s="246" customFormat="1" ht="42" customHeight="1" x14ac:dyDescent="0.25">
      <c r="A82" s="227">
        <v>7</v>
      </c>
      <c r="B82" s="228">
        <f t="shared" si="22"/>
        <v>73</v>
      </c>
      <c r="C82" s="229">
        <v>18905</v>
      </c>
      <c r="D82" s="228" t="s">
        <v>185</v>
      </c>
      <c r="E82" s="228" t="s">
        <v>2</v>
      </c>
      <c r="F82" s="230" t="s">
        <v>6</v>
      </c>
      <c r="G82" s="231" t="s">
        <v>580</v>
      </c>
      <c r="H82" s="231" t="s">
        <v>581</v>
      </c>
      <c r="I82" s="230" t="s">
        <v>582</v>
      </c>
      <c r="J82" s="232">
        <f t="shared" si="23"/>
        <v>0</v>
      </c>
      <c r="K82" s="232">
        <v>45260</v>
      </c>
      <c r="L82" s="230" t="s">
        <v>189</v>
      </c>
      <c r="M82" s="233">
        <v>306203636</v>
      </c>
      <c r="N82" s="228" t="s">
        <v>583</v>
      </c>
      <c r="O82" s="228" t="s">
        <v>277</v>
      </c>
      <c r="P82" s="230" t="s">
        <v>193</v>
      </c>
      <c r="Q82" s="230" t="s">
        <v>288</v>
      </c>
      <c r="R82" s="230" t="s">
        <v>289</v>
      </c>
      <c r="S82" s="230" t="s">
        <v>290</v>
      </c>
      <c r="T82" s="230">
        <v>4500</v>
      </c>
      <c r="U82" s="234">
        <v>1200</v>
      </c>
      <c r="V82" s="234">
        <v>100</v>
      </c>
      <c r="W82" s="234">
        <v>0</v>
      </c>
      <c r="X82" s="234">
        <v>0</v>
      </c>
      <c r="Y82" s="234">
        <v>96</v>
      </c>
      <c r="Z82" s="235">
        <f t="shared" si="24"/>
        <v>2385</v>
      </c>
      <c r="AA82" s="235">
        <f t="shared" si="24"/>
        <v>2385</v>
      </c>
      <c r="AB82" s="236">
        <f t="shared" si="24"/>
        <v>2385</v>
      </c>
      <c r="AC82" s="236">
        <f t="shared" si="24"/>
        <v>2385</v>
      </c>
      <c r="AD82" s="234">
        <v>585</v>
      </c>
      <c r="AE82" s="234">
        <v>585</v>
      </c>
      <c r="AF82" s="237">
        <v>785</v>
      </c>
      <c r="AG82" s="237">
        <v>785</v>
      </c>
      <c r="AH82" s="234">
        <v>1800</v>
      </c>
      <c r="AI82" s="234">
        <v>1800</v>
      </c>
      <c r="AJ82" s="237">
        <v>1600</v>
      </c>
      <c r="AK82" s="237">
        <v>1600</v>
      </c>
      <c r="AL82" s="234"/>
      <c r="AM82" s="234">
        <v>0</v>
      </c>
      <c r="AN82" s="237">
        <v>0</v>
      </c>
      <c r="AO82" s="237">
        <v>0</v>
      </c>
      <c r="AP82" s="234"/>
      <c r="AQ82" s="234">
        <v>0</v>
      </c>
      <c r="AR82" s="237">
        <v>0</v>
      </c>
      <c r="AS82" s="237">
        <v>0</v>
      </c>
      <c r="AT82" s="230"/>
      <c r="AU82" s="230"/>
      <c r="AV82" s="238">
        <f t="shared" si="25"/>
        <v>10</v>
      </c>
      <c r="AW82" s="238">
        <f t="shared" si="25"/>
        <v>10</v>
      </c>
      <c r="AX82" s="234">
        <v>10</v>
      </c>
      <c r="AY82" s="234">
        <v>10</v>
      </c>
      <c r="AZ82" s="229"/>
      <c r="BA82" s="234">
        <v>0</v>
      </c>
      <c r="BB82" s="229"/>
      <c r="BC82" s="234">
        <v>0</v>
      </c>
      <c r="BD82" s="232">
        <v>45260</v>
      </c>
      <c r="BE82" s="232">
        <v>44999</v>
      </c>
      <c r="BF82" s="239" t="s">
        <v>367</v>
      </c>
      <c r="BG82" s="230" t="s">
        <v>231</v>
      </c>
      <c r="BH82" s="230">
        <v>0</v>
      </c>
      <c r="BI82" s="240"/>
      <c r="BJ82" s="241">
        <v>0</v>
      </c>
      <c r="BK82" s="242" t="s">
        <v>468</v>
      </c>
      <c r="BL82" s="242"/>
      <c r="BM82" s="242" t="s">
        <v>217</v>
      </c>
      <c r="BN82" s="231" t="s">
        <v>200</v>
      </c>
      <c r="BO82" s="231">
        <f t="shared" si="26"/>
        <v>2023</v>
      </c>
      <c r="BP82" s="231">
        <f t="shared" si="27"/>
        <v>4</v>
      </c>
      <c r="BQ82" s="231" t="str">
        <f>+TEXT(BD82,"MMMM")</f>
        <v>MMMM</v>
      </c>
      <c r="BR82" s="231"/>
      <c r="BS82" s="231">
        <f t="shared" si="15"/>
        <v>30</v>
      </c>
      <c r="BT82" s="231">
        <v>17</v>
      </c>
      <c r="BU82" s="231" t="s">
        <v>481</v>
      </c>
      <c r="BV82" s="231">
        <v>1</v>
      </c>
      <c r="BW82" s="231"/>
      <c r="BX82" s="231"/>
      <c r="BY82" s="231"/>
      <c r="BZ82" s="238">
        <f t="shared" si="16"/>
        <v>0</v>
      </c>
      <c r="CA82" s="231"/>
      <c r="CB82" s="231" t="str">
        <f t="shared" si="21"/>
        <v>Гурлан тумани ҳокими ўринбосари</v>
      </c>
      <c r="CC82" s="231" t="s">
        <v>233</v>
      </c>
      <c r="CD82" s="231" t="s">
        <v>292</v>
      </c>
      <c r="CE82" s="231" t="s">
        <v>206</v>
      </c>
      <c r="CF82" s="231" t="s">
        <v>471</v>
      </c>
      <c r="CG82" s="231" t="s">
        <v>472</v>
      </c>
      <c r="CH82" s="231"/>
      <c r="CI82" s="231"/>
      <c r="CJ82" s="231"/>
      <c r="CK82" s="243">
        <v>5</v>
      </c>
      <c r="CL82" s="243">
        <v>6</v>
      </c>
      <c r="CM82" s="244">
        <f t="shared" si="28"/>
        <v>1</v>
      </c>
      <c r="CN82" s="243">
        <v>1</v>
      </c>
      <c r="CO82" s="243">
        <f t="shared" si="29"/>
        <v>2</v>
      </c>
      <c r="CP82" s="245">
        <f t="shared" si="30"/>
        <v>-8</v>
      </c>
      <c r="CR82" s="226"/>
    </row>
    <row r="83" spans="1:96" s="246" customFormat="1" ht="42" customHeight="1" x14ac:dyDescent="0.25">
      <c r="A83" s="227">
        <v>7</v>
      </c>
      <c r="B83" s="228">
        <f t="shared" si="22"/>
        <v>74</v>
      </c>
      <c r="C83" s="229">
        <v>18865</v>
      </c>
      <c r="D83" s="228" t="s">
        <v>185</v>
      </c>
      <c r="E83" s="228" t="s">
        <v>2</v>
      </c>
      <c r="F83" s="230" t="s">
        <v>6</v>
      </c>
      <c r="G83" s="231" t="s">
        <v>584</v>
      </c>
      <c r="H83" s="231" t="s">
        <v>585</v>
      </c>
      <c r="I83" s="230" t="s">
        <v>586</v>
      </c>
      <c r="J83" s="232">
        <f t="shared" si="23"/>
        <v>0</v>
      </c>
      <c r="K83" s="232">
        <v>45058</v>
      </c>
      <c r="L83" s="230" t="s">
        <v>189</v>
      </c>
      <c r="M83" s="233">
        <v>306168324</v>
      </c>
      <c r="N83" s="228" t="s">
        <v>562</v>
      </c>
      <c r="O83" s="228" t="s">
        <v>277</v>
      </c>
      <c r="P83" s="230" t="s">
        <v>240</v>
      </c>
      <c r="Q83" s="230" t="s">
        <v>515</v>
      </c>
      <c r="R83" s="230"/>
      <c r="S83" s="230" t="s">
        <v>272</v>
      </c>
      <c r="T83" s="230">
        <v>5</v>
      </c>
      <c r="U83" s="234">
        <v>200</v>
      </c>
      <c r="V83" s="234">
        <v>116.66666666666667</v>
      </c>
      <c r="W83" s="234">
        <v>0</v>
      </c>
      <c r="X83" s="234">
        <v>0</v>
      </c>
      <c r="Y83" s="234">
        <v>16</v>
      </c>
      <c r="Z83" s="235">
        <f t="shared" si="24"/>
        <v>200</v>
      </c>
      <c r="AA83" s="235">
        <f t="shared" si="24"/>
        <v>200</v>
      </c>
      <c r="AB83" s="236">
        <f t="shared" si="24"/>
        <v>350</v>
      </c>
      <c r="AC83" s="236">
        <f t="shared" si="24"/>
        <v>350</v>
      </c>
      <c r="AD83" s="234">
        <v>200</v>
      </c>
      <c r="AE83" s="234">
        <v>200</v>
      </c>
      <c r="AF83" s="237">
        <v>350</v>
      </c>
      <c r="AG83" s="237">
        <v>350</v>
      </c>
      <c r="AH83" s="234"/>
      <c r="AI83" s="234">
        <v>0</v>
      </c>
      <c r="AJ83" s="237">
        <v>0</v>
      </c>
      <c r="AK83" s="237">
        <v>0</v>
      </c>
      <c r="AL83" s="234"/>
      <c r="AM83" s="234">
        <v>0</v>
      </c>
      <c r="AN83" s="237">
        <v>0</v>
      </c>
      <c r="AO83" s="237">
        <v>0</v>
      </c>
      <c r="AP83" s="234"/>
      <c r="AQ83" s="234">
        <v>0</v>
      </c>
      <c r="AR83" s="237">
        <v>0</v>
      </c>
      <c r="AS83" s="237">
        <v>0</v>
      </c>
      <c r="AT83" s="230"/>
      <c r="AU83" s="230"/>
      <c r="AV83" s="238">
        <f t="shared" si="25"/>
        <v>4</v>
      </c>
      <c r="AW83" s="238">
        <f t="shared" si="25"/>
        <v>5</v>
      </c>
      <c r="AX83" s="234">
        <v>4</v>
      </c>
      <c r="AY83" s="234">
        <v>5</v>
      </c>
      <c r="AZ83" s="229"/>
      <c r="BA83" s="234">
        <v>0</v>
      </c>
      <c r="BB83" s="229"/>
      <c r="BC83" s="234">
        <v>0</v>
      </c>
      <c r="BD83" s="232">
        <v>45058</v>
      </c>
      <c r="BE83" s="232">
        <v>45058</v>
      </c>
      <c r="BF83" s="239" t="s">
        <v>247</v>
      </c>
      <c r="BG83" s="230" t="s">
        <v>254</v>
      </c>
      <c r="BH83" s="260">
        <v>0</v>
      </c>
      <c r="BI83" s="261"/>
      <c r="BJ83" s="262"/>
      <c r="BK83" s="242" t="s">
        <v>468</v>
      </c>
      <c r="BL83" s="242"/>
      <c r="BM83" s="242" t="s">
        <v>217</v>
      </c>
      <c r="BN83" s="231" t="s">
        <v>200</v>
      </c>
      <c r="BO83" s="231">
        <f t="shared" si="26"/>
        <v>2023</v>
      </c>
      <c r="BP83" s="231">
        <f t="shared" si="27"/>
        <v>2</v>
      </c>
      <c r="BQ83" s="231" t="s">
        <v>218</v>
      </c>
      <c r="BR83" s="231"/>
      <c r="BS83" s="231">
        <f t="shared" si="15"/>
        <v>12</v>
      </c>
      <c r="BT83" s="231"/>
      <c r="BU83" s="231" t="s">
        <v>218</v>
      </c>
      <c r="BV83" s="231"/>
      <c r="BW83" s="231"/>
      <c r="BX83" s="231"/>
      <c r="BY83" s="231"/>
      <c r="BZ83" s="238">
        <f t="shared" si="16"/>
        <v>1</v>
      </c>
      <c r="CA83" s="231"/>
      <c r="CB83" s="231" t="str">
        <f t="shared" si="21"/>
        <v>Гурлан тумани ҳокими ўринбосари</v>
      </c>
      <c r="CC83" s="231" t="s">
        <v>219</v>
      </c>
      <c r="CD83" s="231" t="s">
        <v>220</v>
      </c>
      <c r="CE83" s="231" t="s">
        <v>221</v>
      </c>
      <c r="CF83" s="231" t="s">
        <v>478</v>
      </c>
      <c r="CG83" s="231" t="s">
        <v>204</v>
      </c>
      <c r="CH83" s="231"/>
      <c r="CI83" s="231"/>
      <c r="CJ83" s="231"/>
      <c r="CK83" s="243">
        <v>2</v>
      </c>
      <c r="CL83" s="243">
        <v>9</v>
      </c>
      <c r="CM83" s="244">
        <f t="shared" si="28"/>
        <v>7</v>
      </c>
      <c r="CN83" s="243"/>
      <c r="CO83" s="243">
        <f t="shared" si="29"/>
        <v>7</v>
      </c>
      <c r="CP83" s="245">
        <f t="shared" si="30"/>
        <v>3</v>
      </c>
      <c r="CR83" s="226"/>
    </row>
    <row r="84" spans="1:96" s="246" customFormat="1" ht="42" customHeight="1" x14ac:dyDescent="0.25">
      <c r="A84" s="227">
        <v>7</v>
      </c>
      <c r="B84" s="228">
        <f t="shared" si="22"/>
        <v>75</v>
      </c>
      <c r="C84" s="229">
        <v>18882</v>
      </c>
      <c r="D84" s="228" t="s">
        <v>185</v>
      </c>
      <c r="E84" s="228" t="s">
        <v>2</v>
      </c>
      <c r="F84" s="230" t="s">
        <v>6</v>
      </c>
      <c r="G84" s="231" t="s">
        <v>587</v>
      </c>
      <c r="H84" s="231" t="s">
        <v>588</v>
      </c>
      <c r="I84" s="230" t="s">
        <v>589</v>
      </c>
      <c r="J84" s="232">
        <f t="shared" si="23"/>
        <v>0</v>
      </c>
      <c r="K84" s="232">
        <v>45214</v>
      </c>
      <c r="L84" s="230" t="s">
        <v>189</v>
      </c>
      <c r="M84" s="233">
        <v>306048472</v>
      </c>
      <c r="N84" s="228" t="s">
        <v>590</v>
      </c>
      <c r="O84" s="228" t="s">
        <v>212</v>
      </c>
      <c r="P84" s="230" t="s">
        <v>193</v>
      </c>
      <c r="Q84" s="230" t="s">
        <v>194</v>
      </c>
      <c r="R84" s="230"/>
      <c r="S84" s="230" t="s">
        <v>195</v>
      </c>
      <c r="T84" s="230" t="s">
        <v>184</v>
      </c>
      <c r="U84" s="234">
        <v>900</v>
      </c>
      <c r="V84" s="234">
        <v>150</v>
      </c>
      <c r="W84" s="234">
        <v>0</v>
      </c>
      <c r="X84" s="234">
        <v>0</v>
      </c>
      <c r="Y84" s="234">
        <v>72</v>
      </c>
      <c r="Z84" s="235">
        <f t="shared" si="24"/>
        <v>3000</v>
      </c>
      <c r="AA84" s="235">
        <f t="shared" si="24"/>
        <v>3000</v>
      </c>
      <c r="AB84" s="236">
        <f t="shared" si="24"/>
        <v>3000</v>
      </c>
      <c r="AC84" s="236">
        <f t="shared" si="24"/>
        <v>3000</v>
      </c>
      <c r="AD84" s="234">
        <v>2000</v>
      </c>
      <c r="AE84" s="234">
        <v>2000</v>
      </c>
      <c r="AF84" s="237">
        <v>3000</v>
      </c>
      <c r="AG84" s="237">
        <v>3000</v>
      </c>
      <c r="AH84" s="234">
        <v>1000</v>
      </c>
      <c r="AI84" s="234">
        <v>1000</v>
      </c>
      <c r="AJ84" s="237">
        <v>0</v>
      </c>
      <c r="AK84" s="237">
        <v>0</v>
      </c>
      <c r="AL84" s="234"/>
      <c r="AM84" s="234">
        <v>0</v>
      </c>
      <c r="AN84" s="237">
        <v>0</v>
      </c>
      <c r="AO84" s="237">
        <v>0</v>
      </c>
      <c r="AP84" s="234"/>
      <c r="AQ84" s="234">
        <v>0</v>
      </c>
      <c r="AR84" s="237">
        <v>0</v>
      </c>
      <c r="AS84" s="237">
        <v>0</v>
      </c>
      <c r="AT84" s="230"/>
      <c r="AU84" s="230"/>
      <c r="AV84" s="238">
        <f t="shared" si="25"/>
        <v>10</v>
      </c>
      <c r="AW84" s="238">
        <f t="shared" si="25"/>
        <v>10</v>
      </c>
      <c r="AX84" s="234">
        <v>10</v>
      </c>
      <c r="AY84" s="234">
        <v>10</v>
      </c>
      <c r="AZ84" s="229"/>
      <c r="BA84" s="234">
        <v>0</v>
      </c>
      <c r="BB84" s="229"/>
      <c r="BC84" s="234">
        <v>0</v>
      </c>
      <c r="BD84" s="232">
        <v>45214</v>
      </c>
      <c r="BE84" s="232">
        <v>45048</v>
      </c>
      <c r="BF84" s="239" t="s">
        <v>409</v>
      </c>
      <c r="BG84" s="230" t="s">
        <v>217</v>
      </c>
      <c r="BH84" s="230">
        <v>0</v>
      </c>
      <c r="BI84" s="240"/>
      <c r="BJ84" s="241">
        <v>0</v>
      </c>
      <c r="BK84" s="242" t="s">
        <v>468</v>
      </c>
      <c r="BL84" s="242"/>
      <c r="BM84" s="242" t="s">
        <v>217</v>
      </c>
      <c r="BN84" s="231" t="s">
        <v>200</v>
      </c>
      <c r="BO84" s="231">
        <f t="shared" si="26"/>
        <v>2023</v>
      </c>
      <c r="BP84" s="231">
        <f t="shared" si="27"/>
        <v>4</v>
      </c>
      <c r="BQ84" s="231" t="str">
        <f>+TEXT(BD84,"MMMM")</f>
        <v>MMMM</v>
      </c>
      <c r="BR84" s="231"/>
      <c r="BS84" s="231">
        <f t="shared" si="15"/>
        <v>15</v>
      </c>
      <c r="BT84" s="231"/>
      <c r="BU84" s="231" t="s">
        <v>218</v>
      </c>
      <c r="BV84" s="231"/>
      <c r="BW84" s="231"/>
      <c r="BX84" s="231"/>
      <c r="BY84" s="231"/>
      <c r="BZ84" s="238">
        <f t="shared" si="16"/>
        <v>0</v>
      </c>
      <c r="CA84" s="231"/>
      <c r="CB84" s="231" t="str">
        <f t="shared" si="21"/>
        <v>Гурлан тумани ҳокими ўринбосари</v>
      </c>
      <c r="CC84" s="231" t="s">
        <v>202</v>
      </c>
      <c r="CD84" s="231" t="s">
        <v>469</v>
      </c>
      <c r="CE84" s="231" t="s">
        <v>470</v>
      </c>
      <c r="CF84" s="231" t="s">
        <v>499</v>
      </c>
      <c r="CG84" s="231" t="s">
        <v>206</v>
      </c>
      <c r="CH84" s="231"/>
      <c r="CI84" s="231"/>
      <c r="CJ84" s="231"/>
      <c r="CK84" s="243">
        <v>4</v>
      </c>
      <c r="CL84" s="243">
        <v>7</v>
      </c>
      <c r="CM84" s="244">
        <f t="shared" si="28"/>
        <v>3</v>
      </c>
      <c r="CN84" s="243"/>
      <c r="CO84" s="243">
        <f t="shared" si="29"/>
        <v>3</v>
      </c>
      <c r="CP84" s="245">
        <f t="shared" si="30"/>
        <v>-7</v>
      </c>
      <c r="CR84" s="226"/>
    </row>
    <row r="85" spans="1:96" s="246" customFormat="1" ht="42" customHeight="1" x14ac:dyDescent="0.25">
      <c r="A85" s="227">
        <v>7</v>
      </c>
      <c r="B85" s="228">
        <f t="shared" si="22"/>
        <v>76</v>
      </c>
      <c r="C85" s="229">
        <v>18845</v>
      </c>
      <c r="D85" s="228" t="s">
        <v>185</v>
      </c>
      <c r="E85" s="228" t="s">
        <v>2</v>
      </c>
      <c r="F85" s="230" t="s">
        <v>6</v>
      </c>
      <c r="G85" s="231" t="s">
        <v>591</v>
      </c>
      <c r="H85" s="231" t="s">
        <v>592</v>
      </c>
      <c r="I85" s="230" t="s">
        <v>593</v>
      </c>
      <c r="J85" s="232">
        <f t="shared" si="23"/>
        <v>0</v>
      </c>
      <c r="K85" s="232">
        <v>45061</v>
      </c>
      <c r="L85" s="230" t="s">
        <v>189</v>
      </c>
      <c r="M85" s="233">
        <v>305232181</v>
      </c>
      <c r="N85" s="228" t="s">
        <v>594</v>
      </c>
      <c r="O85" s="228" t="s">
        <v>212</v>
      </c>
      <c r="P85" s="230" t="s">
        <v>193</v>
      </c>
      <c r="Q85" s="230" t="s">
        <v>355</v>
      </c>
      <c r="R85" s="230"/>
      <c r="S85" s="230" t="s">
        <v>195</v>
      </c>
      <c r="T85" s="230" t="s">
        <v>184</v>
      </c>
      <c r="U85" s="234">
        <v>2600</v>
      </c>
      <c r="V85" s="234">
        <v>1516.6666666666665</v>
      </c>
      <c r="W85" s="234">
        <v>0</v>
      </c>
      <c r="X85" s="234">
        <v>0</v>
      </c>
      <c r="Y85" s="234">
        <v>208</v>
      </c>
      <c r="Z85" s="235">
        <f t="shared" si="24"/>
        <v>2600</v>
      </c>
      <c r="AA85" s="235">
        <f t="shared" si="24"/>
        <v>2600</v>
      </c>
      <c r="AB85" s="236">
        <f t="shared" si="24"/>
        <v>2600</v>
      </c>
      <c r="AC85" s="236">
        <f t="shared" si="24"/>
        <v>2600</v>
      </c>
      <c r="AD85" s="234">
        <v>200</v>
      </c>
      <c r="AE85" s="234">
        <v>200</v>
      </c>
      <c r="AF85" s="237">
        <v>2600</v>
      </c>
      <c r="AG85" s="237">
        <v>2600</v>
      </c>
      <c r="AH85" s="234">
        <v>2400</v>
      </c>
      <c r="AI85" s="234">
        <v>2400</v>
      </c>
      <c r="AJ85" s="237">
        <v>0</v>
      </c>
      <c r="AK85" s="237">
        <v>0</v>
      </c>
      <c r="AL85" s="234"/>
      <c r="AM85" s="234">
        <v>0</v>
      </c>
      <c r="AN85" s="237">
        <v>0</v>
      </c>
      <c r="AO85" s="237">
        <v>0</v>
      </c>
      <c r="AP85" s="234"/>
      <c r="AQ85" s="234">
        <v>0</v>
      </c>
      <c r="AR85" s="237">
        <v>0</v>
      </c>
      <c r="AS85" s="237">
        <v>0</v>
      </c>
      <c r="AT85" s="230"/>
      <c r="AU85" s="230"/>
      <c r="AV85" s="238">
        <f t="shared" si="25"/>
        <v>3</v>
      </c>
      <c r="AW85" s="238">
        <f t="shared" si="25"/>
        <v>5</v>
      </c>
      <c r="AX85" s="234">
        <v>3</v>
      </c>
      <c r="AY85" s="234">
        <v>5</v>
      </c>
      <c r="AZ85" s="229"/>
      <c r="BA85" s="234">
        <v>0</v>
      </c>
      <c r="BB85" s="229"/>
      <c r="BC85" s="234">
        <v>0</v>
      </c>
      <c r="BD85" s="232">
        <v>45061</v>
      </c>
      <c r="BE85" s="232">
        <v>45069</v>
      </c>
      <c r="BF85" s="239" t="s">
        <v>595</v>
      </c>
      <c r="BG85" s="230" t="s">
        <v>231</v>
      </c>
      <c r="BH85" s="260"/>
      <c r="BI85" s="261"/>
      <c r="BJ85" s="262"/>
      <c r="BK85" s="242" t="s">
        <v>468</v>
      </c>
      <c r="BL85" s="242"/>
      <c r="BM85" s="242" t="s">
        <v>217</v>
      </c>
      <c r="BN85" s="231" t="s">
        <v>200</v>
      </c>
      <c r="BO85" s="231">
        <f t="shared" si="26"/>
        <v>2023</v>
      </c>
      <c r="BP85" s="231">
        <f t="shared" si="27"/>
        <v>2</v>
      </c>
      <c r="BQ85" s="231" t="s">
        <v>218</v>
      </c>
      <c r="BR85" s="231"/>
      <c r="BS85" s="231">
        <f t="shared" si="15"/>
        <v>15</v>
      </c>
      <c r="BT85" s="231"/>
      <c r="BU85" s="231" t="s">
        <v>218</v>
      </c>
      <c r="BV85" s="231"/>
      <c r="BW85" s="231"/>
      <c r="BX85" s="231"/>
      <c r="BY85" s="231"/>
      <c r="BZ85" s="238">
        <f t="shared" si="16"/>
        <v>2</v>
      </c>
      <c r="CA85" s="231"/>
      <c r="CB85" s="231" t="str">
        <f t="shared" si="21"/>
        <v>Гурлан тумани ҳокими ўринбосари</v>
      </c>
      <c r="CC85" s="231" t="s">
        <v>358</v>
      </c>
      <c r="CD85" s="231" t="s">
        <v>359</v>
      </c>
      <c r="CE85" s="231" t="s">
        <v>204</v>
      </c>
      <c r="CF85" s="231" t="s">
        <v>471</v>
      </c>
      <c r="CG85" s="231" t="s">
        <v>472</v>
      </c>
      <c r="CH85" s="231"/>
      <c r="CI85" s="231"/>
      <c r="CJ85" s="231"/>
      <c r="CK85" s="243">
        <v>1</v>
      </c>
      <c r="CL85" s="243">
        <v>1</v>
      </c>
      <c r="CM85" s="244">
        <f t="shared" si="28"/>
        <v>0</v>
      </c>
      <c r="CN85" s="243"/>
      <c r="CO85" s="243">
        <f t="shared" si="29"/>
        <v>0</v>
      </c>
      <c r="CP85" s="245">
        <f t="shared" si="30"/>
        <v>-3</v>
      </c>
      <c r="CR85" s="226"/>
    </row>
    <row r="86" spans="1:96" s="246" customFormat="1" ht="42" customHeight="1" x14ac:dyDescent="0.25">
      <c r="A86" s="227">
        <v>7</v>
      </c>
      <c r="B86" s="228">
        <f t="shared" si="22"/>
        <v>77</v>
      </c>
      <c r="C86" s="229">
        <v>18855</v>
      </c>
      <c r="D86" s="228" t="s">
        <v>185</v>
      </c>
      <c r="E86" s="228" t="s">
        <v>2</v>
      </c>
      <c r="F86" s="230" t="s">
        <v>6</v>
      </c>
      <c r="G86" s="231" t="s">
        <v>596</v>
      </c>
      <c r="H86" s="231" t="s">
        <v>592</v>
      </c>
      <c r="I86" s="230" t="s">
        <v>597</v>
      </c>
      <c r="J86" s="232">
        <f t="shared" si="23"/>
        <v>0</v>
      </c>
      <c r="K86" s="232">
        <v>45061</v>
      </c>
      <c r="L86" s="230" t="s">
        <v>189</v>
      </c>
      <c r="M86" s="233">
        <v>304312296</v>
      </c>
      <c r="N86" s="228" t="s">
        <v>598</v>
      </c>
      <c r="O86" s="228" t="s">
        <v>252</v>
      </c>
      <c r="P86" s="230" t="s">
        <v>193</v>
      </c>
      <c r="Q86" s="230" t="s">
        <v>355</v>
      </c>
      <c r="R86" s="230"/>
      <c r="S86" s="230" t="s">
        <v>195</v>
      </c>
      <c r="T86" s="230" t="s">
        <v>184</v>
      </c>
      <c r="U86" s="234">
        <v>1500</v>
      </c>
      <c r="V86" s="234">
        <v>875</v>
      </c>
      <c r="W86" s="234">
        <v>0</v>
      </c>
      <c r="X86" s="234">
        <v>0</v>
      </c>
      <c r="Y86" s="234">
        <v>120</v>
      </c>
      <c r="Z86" s="235">
        <f t="shared" si="24"/>
        <v>1500</v>
      </c>
      <c r="AA86" s="235">
        <f t="shared" si="24"/>
        <v>1500</v>
      </c>
      <c r="AB86" s="236">
        <f t="shared" si="24"/>
        <v>1260</v>
      </c>
      <c r="AC86" s="236">
        <f t="shared" si="24"/>
        <v>1260</v>
      </c>
      <c r="AD86" s="234">
        <v>100</v>
      </c>
      <c r="AE86" s="234">
        <v>100</v>
      </c>
      <c r="AF86" s="237">
        <v>100</v>
      </c>
      <c r="AG86" s="237">
        <v>100</v>
      </c>
      <c r="AH86" s="234">
        <v>1400</v>
      </c>
      <c r="AI86" s="234">
        <v>1400</v>
      </c>
      <c r="AJ86" s="237">
        <v>1160</v>
      </c>
      <c r="AK86" s="237">
        <v>1160</v>
      </c>
      <c r="AL86" s="234"/>
      <c r="AM86" s="234">
        <v>0</v>
      </c>
      <c r="AN86" s="237">
        <v>0</v>
      </c>
      <c r="AO86" s="237">
        <v>0</v>
      </c>
      <c r="AP86" s="234"/>
      <c r="AQ86" s="234">
        <v>0</v>
      </c>
      <c r="AR86" s="237">
        <v>0</v>
      </c>
      <c r="AS86" s="237">
        <v>0</v>
      </c>
      <c r="AT86" s="230"/>
      <c r="AU86" s="230"/>
      <c r="AV86" s="238">
        <f t="shared" si="25"/>
        <v>2</v>
      </c>
      <c r="AW86" s="238">
        <f t="shared" si="25"/>
        <v>5</v>
      </c>
      <c r="AX86" s="234">
        <v>2</v>
      </c>
      <c r="AY86" s="234">
        <v>5</v>
      </c>
      <c r="AZ86" s="229"/>
      <c r="BA86" s="234">
        <v>0</v>
      </c>
      <c r="BB86" s="229"/>
      <c r="BC86" s="234">
        <v>0</v>
      </c>
      <c r="BD86" s="232">
        <v>45061</v>
      </c>
      <c r="BE86" s="232">
        <v>45061</v>
      </c>
      <c r="BF86" s="239" t="s">
        <v>599</v>
      </c>
      <c r="BG86" s="230" t="s">
        <v>231</v>
      </c>
      <c r="BH86" s="260"/>
      <c r="BI86" s="261"/>
      <c r="BJ86" s="262"/>
      <c r="BK86" s="242" t="s">
        <v>468</v>
      </c>
      <c r="BL86" s="242"/>
      <c r="BM86" s="242" t="s">
        <v>217</v>
      </c>
      <c r="BN86" s="231" t="s">
        <v>200</v>
      </c>
      <c r="BO86" s="231">
        <f t="shared" si="26"/>
        <v>2023</v>
      </c>
      <c r="BP86" s="231">
        <f t="shared" si="27"/>
        <v>2</v>
      </c>
      <c r="BQ86" s="231" t="s">
        <v>218</v>
      </c>
      <c r="BR86" s="231"/>
      <c r="BS86" s="231">
        <f t="shared" si="15"/>
        <v>15</v>
      </c>
      <c r="BT86" s="231"/>
      <c r="BU86" s="231" t="s">
        <v>218</v>
      </c>
      <c r="BV86" s="231"/>
      <c r="BW86" s="231"/>
      <c r="BX86" s="231"/>
      <c r="BY86" s="231"/>
      <c r="BZ86" s="238">
        <f t="shared" si="16"/>
        <v>3</v>
      </c>
      <c r="CA86" s="231"/>
      <c r="CB86" s="231" t="str">
        <f t="shared" si="21"/>
        <v>Гурлан тумани ҳокими ўринбосари</v>
      </c>
      <c r="CC86" s="231" t="s">
        <v>358</v>
      </c>
      <c r="CD86" s="231" t="s">
        <v>359</v>
      </c>
      <c r="CE86" s="231" t="s">
        <v>204</v>
      </c>
      <c r="CF86" s="231" t="s">
        <v>499</v>
      </c>
      <c r="CG86" s="231" t="s">
        <v>206</v>
      </c>
      <c r="CH86" s="231"/>
      <c r="CI86" s="231"/>
      <c r="CJ86" s="231"/>
      <c r="CK86" s="243">
        <v>3</v>
      </c>
      <c r="CL86" s="243">
        <v>3</v>
      </c>
      <c r="CM86" s="244">
        <f t="shared" si="28"/>
        <v>0</v>
      </c>
      <c r="CN86" s="243"/>
      <c r="CO86" s="243">
        <f t="shared" si="29"/>
        <v>0</v>
      </c>
      <c r="CP86" s="245">
        <f t="shared" si="30"/>
        <v>-2</v>
      </c>
      <c r="CR86" s="226"/>
    </row>
    <row r="87" spans="1:96" s="246" customFormat="1" ht="42" customHeight="1" x14ac:dyDescent="0.25">
      <c r="A87" s="227">
        <v>7</v>
      </c>
      <c r="B87" s="228">
        <f t="shared" si="22"/>
        <v>78</v>
      </c>
      <c r="C87" s="229"/>
      <c r="D87" s="228"/>
      <c r="E87" s="228"/>
      <c r="F87" s="230" t="s">
        <v>6</v>
      </c>
      <c r="G87" s="231" t="s">
        <v>600</v>
      </c>
      <c r="H87" s="231" t="s">
        <v>512</v>
      </c>
      <c r="I87" s="230" t="str">
        <f>+CONCATENATE(G87," ",H87)</f>
        <v>"Гурланли Сапарбой Мухандис" фермер хўжалиги Интенсив боғ ташкил этиш</v>
      </c>
      <c r="J87" s="232"/>
      <c r="K87" s="232"/>
      <c r="L87" s="230"/>
      <c r="M87" s="233">
        <v>303562446</v>
      </c>
      <c r="N87" s="228"/>
      <c r="O87" s="228"/>
      <c r="P87" s="230"/>
      <c r="Q87" s="230"/>
      <c r="R87" s="230"/>
      <c r="S87" s="230"/>
      <c r="T87" s="230"/>
      <c r="U87" s="234"/>
      <c r="V87" s="234"/>
      <c r="W87" s="234"/>
      <c r="X87" s="234"/>
      <c r="Y87" s="234"/>
      <c r="Z87" s="235"/>
      <c r="AA87" s="235"/>
      <c r="AB87" s="236"/>
      <c r="AC87" s="236"/>
      <c r="AD87" s="234"/>
      <c r="AE87" s="234"/>
      <c r="AF87" s="237"/>
      <c r="AG87" s="237"/>
      <c r="AH87" s="234"/>
      <c r="AI87" s="234"/>
      <c r="AJ87" s="237"/>
      <c r="AK87" s="237"/>
      <c r="AL87" s="234"/>
      <c r="AM87" s="234"/>
      <c r="AN87" s="237"/>
      <c r="AO87" s="237"/>
      <c r="AP87" s="234"/>
      <c r="AQ87" s="234"/>
      <c r="AR87" s="237"/>
      <c r="AS87" s="237"/>
      <c r="AT87" s="230"/>
      <c r="AU87" s="230"/>
      <c r="AV87" s="238"/>
      <c r="AW87" s="238">
        <v>16</v>
      </c>
      <c r="AX87" s="234"/>
      <c r="AY87" s="234"/>
      <c r="AZ87" s="229"/>
      <c r="BA87" s="229"/>
      <c r="BB87" s="229"/>
      <c r="BC87" s="229"/>
      <c r="BD87" s="232"/>
      <c r="BE87" s="232"/>
      <c r="BF87" s="239"/>
      <c r="BG87" s="230"/>
      <c r="BH87" s="230"/>
      <c r="BI87" s="240"/>
      <c r="BJ87" s="241"/>
      <c r="BK87" s="242"/>
      <c r="BL87" s="242"/>
      <c r="BM87" s="242"/>
      <c r="BN87" s="231"/>
      <c r="BO87" s="231"/>
      <c r="BP87" s="231"/>
      <c r="BQ87" s="231"/>
      <c r="BR87" s="231"/>
      <c r="BS87" s="231"/>
      <c r="BT87" s="231"/>
      <c r="BU87" s="231"/>
      <c r="BV87" s="231"/>
      <c r="BW87" s="231"/>
      <c r="BX87" s="231"/>
      <c r="BY87" s="231"/>
      <c r="BZ87" s="238"/>
      <c r="CA87" s="231"/>
      <c r="CB87" s="231"/>
      <c r="CC87" s="231"/>
      <c r="CD87" s="231"/>
      <c r="CE87" s="231"/>
      <c r="CF87" s="231"/>
      <c r="CG87" s="231"/>
      <c r="CH87" s="231"/>
      <c r="CI87" s="231"/>
      <c r="CJ87" s="231"/>
      <c r="CK87" s="243">
        <v>6</v>
      </c>
      <c r="CL87" s="243">
        <v>7</v>
      </c>
      <c r="CM87" s="244">
        <f t="shared" si="28"/>
        <v>1</v>
      </c>
      <c r="CN87" s="243"/>
      <c r="CO87" s="243">
        <f t="shared" si="29"/>
        <v>1</v>
      </c>
      <c r="CP87" s="245">
        <f t="shared" si="30"/>
        <v>1</v>
      </c>
      <c r="CR87" s="226"/>
    </row>
    <row r="88" spans="1:96" s="246" customFormat="1" ht="42" customHeight="1" x14ac:dyDescent="0.25">
      <c r="A88" s="227">
        <v>7</v>
      </c>
      <c r="B88" s="228">
        <f t="shared" si="22"/>
        <v>79</v>
      </c>
      <c r="C88" s="229"/>
      <c r="D88" s="228"/>
      <c r="E88" s="228"/>
      <c r="F88" s="230" t="s">
        <v>6</v>
      </c>
      <c r="G88" s="231" t="s">
        <v>601</v>
      </c>
      <c r="H88" s="231" t="s">
        <v>512</v>
      </c>
      <c r="I88" s="230" t="str">
        <f>+CONCATENATE(G88," ",H88)</f>
        <v>"Саодат Феруз" фермер хўжалиги Интенсив боғ ташкил этиш</v>
      </c>
      <c r="J88" s="232"/>
      <c r="K88" s="232"/>
      <c r="L88" s="230"/>
      <c r="M88" s="233">
        <v>303560014</v>
      </c>
      <c r="N88" s="228"/>
      <c r="O88" s="228"/>
      <c r="P88" s="230"/>
      <c r="Q88" s="230"/>
      <c r="R88" s="230"/>
      <c r="S88" s="230"/>
      <c r="T88" s="230"/>
      <c r="U88" s="234"/>
      <c r="V88" s="234"/>
      <c r="W88" s="234"/>
      <c r="X88" s="234"/>
      <c r="Y88" s="234"/>
      <c r="Z88" s="235"/>
      <c r="AA88" s="235"/>
      <c r="AB88" s="236"/>
      <c r="AC88" s="236"/>
      <c r="AD88" s="234"/>
      <c r="AE88" s="234"/>
      <c r="AF88" s="237"/>
      <c r="AG88" s="237"/>
      <c r="AH88" s="234"/>
      <c r="AI88" s="234"/>
      <c r="AJ88" s="237"/>
      <c r="AK88" s="237"/>
      <c r="AL88" s="234"/>
      <c r="AM88" s="234"/>
      <c r="AN88" s="237"/>
      <c r="AO88" s="237"/>
      <c r="AP88" s="234"/>
      <c r="AQ88" s="234"/>
      <c r="AR88" s="237"/>
      <c r="AS88" s="237"/>
      <c r="AT88" s="230"/>
      <c r="AU88" s="230"/>
      <c r="AV88" s="238"/>
      <c r="AW88" s="238">
        <v>15</v>
      </c>
      <c r="AX88" s="234"/>
      <c r="AY88" s="234"/>
      <c r="AZ88" s="229"/>
      <c r="BA88" s="229"/>
      <c r="BB88" s="229"/>
      <c r="BC88" s="229"/>
      <c r="BD88" s="232"/>
      <c r="BE88" s="232"/>
      <c r="BF88" s="239"/>
      <c r="BG88" s="230"/>
      <c r="BH88" s="230"/>
      <c r="BI88" s="240"/>
      <c r="BJ88" s="241"/>
      <c r="BK88" s="242"/>
      <c r="BL88" s="242"/>
      <c r="BM88" s="242"/>
      <c r="BN88" s="231"/>
      <c r="BO88" s="231"/>
      <c r="BP88" s="231"/>
      <c r="BQ88" s="231"/>
      <c r="BR88" s="231"/>
      <c r="BS88" s="231"/>
      <c r="BT88" s="231"/>
      <c r="BU88" s="231"/>
      <c r="BV88" s="231"/>
      <c r="BW88" s="231"/>
      <c r="BX88" s="231"/>
      <c r="BY88" s="231"/>
      <c r="BZ88" s="238"/>
      <c r="CA88" s="231"/>
      <c r="CB88" s="231"/>
      <c r="CC88" s="231"/>
      <c r="CD88" s="231"/>
      <c r="CE88" s="231"/>
      <c r="CF88" s="231"/>
      <c r="CG88" s="231"/>
      <c r="CH88" s="231"/>
      <c r="CI88" s="231"/>
      <c r="CJ88" s="231"/>
      <c r="CK88" s="243"/>
      <c r="CL88" s="243"/>
      <c r="CM88" s="244">
        <f t="shared" si="28"/>
        <v>0</v>
      </c>
      <c r="CN88" s="243"/>
      <c r="CO88" s="243">
        <f t="shared" si="29"/>
        <v>0</v>
      </c>
      <c r="CP88" s="245">
        <f t="shared" si="30"/>
        <v>0</v>
      </c>
      <c r="CR88" s="226"/>
    </row>
    <row r="89" spans="1:96" s="246" customFormat="1" ht="42" customHeight="1" x14ac:dyDescent="0.25">
      <c r="A89" s="227">
        <v>7</v>
      </c>
      <c r="B89" s="228">
        <f t="shared" si="22"/>
        <v>80</v>
      </c>
      <c r="C89" s="229">
        <v>36621</v>
      </c>
      <c r="D89" s="228" t="s">
        <v>222</v>
      </c>
      <c r="E89" s="228" t="s">
        <v>2</v>
      </c>
      <c r="F89" s="230" t="s">
        <v>6</v>
      </c>
      <c r="G89" s="231" t="s">
        <v>602</v>
      </c>
      <c r="H89" s="231" t="s">
        <v>603</v>
      </c>
      <c r="I89" s="230" t="s">
        <v>604</v>
      </c>
      <c r="J89" s="232">
        <f>+K89-BD89</f>
        <v>0</v>
      </c>
      <c r="K89" s="232">
        <v>45139</v>
      </c>
      <c r="L89" s="230" t="s">
        <v>189</v>
      </c>
      <c r="M89" s="242">
        <v>303213974</v>
      </c>
      <c r="N89" s="230" t="s">
        <v>605</v>
      </c>
      <c r="O89" s="230" t="s">
        <v>192</v>
      </c>
      <c r="P89" s="230" t="s">
        <v>240</v>
      </c>
      <c r="Q89" s="230" t="s">
        <v>278</v>
      </c>
      <c r="R89" s="230" t="s">
        <v>279</v>
      </c>
      <c r="S89" s="230" t="s">
        <v>280</v>
      </c>
      <c r="T89" s="230">
        <v>20</v>
      </c>
      <c r="U89" s="230">
        <v>600</v>
      </c>
      <c r="V89" s="230">
        <v>250</v>
      </c>
      <c r="W89" s="230">
        <v>0</v>
      </c>
      <c r="X89" s="230">
        <v>0</v>
      </c>
      <c r="Y89" s="234">
        <v>100</v>
      </c>
      <c r="Z89" s="235">
        <f t="shared" ref="Z89:AC92" si="31">+AD89+AH89+AL89*11.9+AP89*11.9</f>
        <v>3500</v>
      </c>
      <c r="AA89" s="235">
        <f t="shared" si="31"/>
        <v>3500</v>
      </c>
      <c r="AB89" s="236">
        <f t="shared" si="31"/>
        <v>3500</v>
      </c>
      <c r="AC89" s="236">
        <f t="shared" si="31"/>
        <v>3500</v>
      </c>
      <c r="AD89" s="234">
        <v>500</v>
      </c>
      <c r="AE89" s="234">
        <v>500</v>
      </c>
      <c r="AF89" s="236">
        <v>3500</v>
      </c>
      <c r="AG89" s="236">
        <v>3500</v>
      </c>
      <c r="AH89" s="234">
        <v>3000</v>
      </c>
      <c r="AI89" s="234">
        <v>3000</v>
      </c>
      <c r="AJ89" s="237">
        <v>0</v>
      </c>
      <c r="AK89" s="237">
        <v>0</v>
      </c>
      <c r="AL89" s="234"/>
      <c r="AM89" s="234">
        <v>0</v>
      </c>
      <c r="AN89" s="237">
        <v>0</v>
      </c>
      <c r="AO89" s="237">
        <v>0</v>
      </c>
      <c r="AP89" s="234"/>
      <c r="AQ89" s="234">
        <v>0</v>
      </c>
      <c r="AR89" s="236">
        <v>0</v>
      </c>
      <c r="AS89" s="236">
        <v>0</v>
      </c>
      <c r="AT89" s="230"/>
      <c r="AU89" s="230"/>
      <c r="AV89" s="238">
        <f t="shared" ref="AV89:AW92" si="32">+AX89+AZ89+BB89</f>
        <v>20</v>
      </c>
      <c r="AW89" s="238">
        <f t="shared" si="32"/>
        <v>20</v>
      </c>
      <c r="AX89" s="234">
        <v>20</v>
      </c>
      <c r="AY89" s="234">
        <v>20</v>
      </c>
      <c r="AZ89" s="229"/>
      <c r="BA89" s="234">
        <v>0</v>
      </c>
      <c r="BB89" s="229"/>
      <c r="BC89" s="234">
        <v>0</v>
      </c>
      <c r="BD89" s="232">
        <v>45139</v>
      </c>
      <c r="BE89" s="232">
        <v>45069</v>
      </c>
      <c r="BF89" s="239" t="s">
        <v>606</v>
      </c>
      <c r="BG89" s="230" t="s">
        <v>231</v>
      </c>
      <c r="BH89" s="230"/>
      <c r="BI89" s="240"/>
      <c r="BJ89" s="241"/>
      <c r="BK89" s="242" t="s">
        <v>468</v>
      </c>
      <c r="BL89" s="242"/>
      <c r="BM89" s="242" t="s">
        <v>217</v>
      </c>
      <c r="BN89" s="231" t="s">
        <v>200</v>
      </c>
      <c r="BO89" s="231">
        <f>+YEAR(BD89)</f>
        <v>2023</v>
      </c>
      <c r="BP89" s="231">
        <f>+ROUNDUP(MONTH(BD89)/3,0)</f>
        <v>3</v>
      </c>
      <c r="BQ89" s="231" t="str">
        <f>+TEXT(BD89,"MMMM")</f>
        <v>MMMM</v>
      </c>
      <c r="BR89" s="231"/>
      <c r="BS89" s="231">
        <f>+DAY(BD89)</f>
        <v>1</v>
      </c>
      <c r="BT89" s="231"/>
      <c r="BU89" s="231" t="s">
        <v>218</v>
      </c>
      <c r="BV89" s="231"/>
      <c r="BW89" s="231"/>
      <c r="BX89" s="231"/>
      <c r="BY89" s="231"/>
      <c r="BZ89" s="238">
        <f>+IF(BF89&gt;0,AW89-AV89,0)</f>
        <v>0</v>
      </c>
      <c r="CA89" s="231"/>
      <c r="CB89" s="231"/>
      <c r="CC89" s="231" t="s">
        <v>219</v>
      </c>
      <c r="CD89" s="231" t="s">
        <v>220</v>
      </c>
      <c r="CE89" s="231" t="s">
        <v>221</v>
      </c>
      <c r="CF89" s="231" t="s">
        <v>478</v>
      </c>
      <c r="CG89" s="231" t="s">
        <v>204</v>
      </c>
      <c r="CH89" s="231"/>
      <c r="CI89" s="231"/>
      <c r="CJ89" s="231"/>
      <c r="CK89" s="243">
        <v>1</v>
      </c>
      <c r="CL89" s="243">
        <v>2</v>
      </c>
      <c r="CM89" s="244">
        <f t="shared" si="28"/>
        <v>1</v>
      </c>
      <c r="CN89" s="243">
        <v>2</v>
      </c>
      <c r="CO89" s="243">
        <f t="shared" si="29"/>
        <v>3</v>
      </c>
      <c r="CP89" s="245">
        <f t="shared" si="30"/>
        <v>-17</v>
      </c>
      <c r="CR89" s="226"/>
    </row>
    <row r="90" spans="1:96" s="246" customFormat="1" ht="42" customHeight="1" x14ac:dyDescent="0.25">
      <c r="A90" s="227">
        <v>7</v>
      </c>
      <c r="B90" s="228">
        <f t="shared" si="22"/>
        <v>81</v>
      </c>
      <c r="C90" s="229">
        <v>18901</v>
      </c>
      <c r="D90" s="228" t="s">
        <v>185</v>
      </c>
      <c r="E90" s="228" t="s">
        <v>2</v>
      </c>
      <c r="F90" s="230" t="s">
        <v>6</v>
      </c>
      <c r="G90" s="231" t="s">
        <v>607</v>
      </c>
      <c r="H90" s="231" t="s">
        <v>512</v>
      </c>
      <c r="I90" s="230" t="s">
        <v>608</v>
      </c>
      <c r="J90" s="232">
        <f>+K90-BD90</f>
        <v>0</v>
      </c>
      <c r="K90" s="232">
        <v>45200</v>
      </c>
      <c r="L90" s="230" t="s">
        <v>189</v>
      </c>
      <c r="M90" s="233">
        <v>303182033</v>
      </c>
      <c r="N90" s="228" t="s">
        <v>371</v>
      </c>
      <c r="O90" s="228" t="s">
        <v>252</v>
      </c>
      <c r="P90" s="230" t="s">
        <v>240</v>
      </c>
      <c r="Q90" s="230" t="s">
        <v>515</v>
      </c>
      <c r="R90" s="230"/>
      <c r="S90" s="230" t="s">
        <v>272</v>
      </c>
      <c r="T90" s="230">
        <v>5</v>
      </c>
      <c r="U90" s="234">
        <v>130</v>
      </c>
      <c r="V90" s="234">
        <v>21.666666666666668</v>
      </c>
      <c r="W90" s="234">
        <v>0</v>
      </c>
      <c r="X90" s="234">
        <v>0</v>
      </c>
      <c r="Y90" s="234">
        <v>10.4</v>
      </c>
      <c r="Z90" s="235">
        <f t="shared" si="31"/>
        <v>350</v>
      </c>
      <c r="AA90" s="235">
        <f t="shared" si="31"/>
        <v>350</v>
      </c>
      <c r="AB90" s="236">
        <f t="shared" si="31"/>
        <v>350</v>
      </c>
      <c r="AC90" s="236">
        <f t="shared" si="31"/>
        <v>350</v>
      </c>
      <c r="AD90" s="234">
        <v>350</v>
      </c>
      <c r="AE90" s="234">
        <v>350</v>
      </c>
      <c r="AF90" s="237">
        <v>350</v>
      </c>
      <c r="AG90" s="237">
        <v>350</v>
      </c>
      <c r="AH90" s="234"/>
      <c r="AI90" s="234">
        <v>0</v>
      </c>
      <c r="AJ90" s="237">
        <v>0</v>
      </c>
      <c r="AK90" s="237">
        <v>0</v>
      </c>
      <c r="AL90" s="234"/>
      <c r="AM90" s="234">
        <v>0</v>
      </c>
      <c r="AN90" s="237">
        <v>0</v>
      </c>
      <c r="AO90" s="237">
        <v>0</v>
      </c>
      <c r="AP90" s="234"/>
      <c r="AQ90" s="234">
        <v>0</v>
      </c>
      <c r="AR90" s="237">
        <v>0</v>
      </c>
      <c r="AS90" s="237">
        <v>0</v>
      </c>
      <c r="AT90" s="230"/>
      <c r="AU90" s="230"/>
      <c r="AV90" s="238">
        <f t="shared" si="32"/>
        <v>10</v>
      </c>
      <c r="AW90" s="238">
        <f t="shared" si="32"/>
        <v>10</v>
      </c>
      <c r="AX90" s="234">
        <v>10</v>
      </c>
      <c r="AY90" s="234">
        <v>10</v>
      </c>
      <c r="AZ90" s="229"/>
      <c r="BA90" s="234">
        <v>0</v>
      </c>
      <c r="BB90" s="229"/>
      <c r="BC90" s="234">
        <v>0</v>
      </c>
      <c r="BD90" s="232">
        <v>45200</v>
      </c>
      <c r="BE90" s="232">
        <v>45058</v>
      </c>
      <c r="BF90" s="239" t="s">
        <v>260</v>
      </c>
      <c r="BG90" s="230" t="s">
        <v>254</v>
      </c>
      <c r="BH90" s="230">
        <v>0</v>
      </c>
      <c r="BI90" s="240"/>
      <c r="BJ90" s="241">
        <v>0</v>
      </c>
      <c r="BK90" s="242" t="s">
        <v>468</v>
      </c>
      <c r="BL90" s="242"/>
      <c r="BM90" s="242" t="s">
        <v>217</v>
      </c>
      <c r="BN90" s="231" t="s">
        <v>200</v>
      </c>
      <c r="BO90" s="231">
        <f>+YEAR(BD90)</f>
        <v>2023</v>
      </c>
      <c r="BP90" s="231">
        <f>+ROUNDUP(MONTH(BD90)/3,0)</f>
        <v>4</v>
      </c>
      <c r="BQ90" s="231" t="str">
        <f>+TEXT(BD90,"MMMM")</f>
        <v>MMMM</v>
      </c>
      <c r="BR90" s="231"/>
      <c r="BS90" s="231">
        <f>+DAY(BD90)</f>
        <v>1</v>
      </c>
      <c r="BT90" s="231"/>
      <c r="BU90" s="231" t="s">
        <v>218</v>
      </c>
      <c r="BV90" s="231"/>
      <c r="BW90" s="231"/>
      <c r="BX90" s="231"/>
      <c r="BY90" s="231"/>
      <c r="BZ90" s="238">
        <f>+IF(BF90&gt;0,AW90-AV90,0)</f>
        <v>0</v>
      </c>
      <c r="CA90" s="231"/>
      <c r="CB90" s="231" t="str">
        <f>+IF(BN90="йирик",CONCATENATE(E90," Инвестициялар, саноат ва савдо бош бошқармаси бошлиғи"),IF(BN90="ўрта",CONCATENATE(E90," Инвестициялар, саноат ва савдо бош бошқармаси бошлиғи биринчи ўринбосари"),_xlfn.CONCAT(F90," ҳокими ўринбосари")))</f>
        <v>Гурлан тумани ҳокими ўринбосари</v>
      </c>
      <c r="CC90" s="231" t="s">
        <v>219</v>
      </c>
      <c r="CD90" s="231" t="s">
        <v>220</v>
      </c>
      <c r="CE90" s="231" t="s">
        <v>221</v>
      </c>
      <c r="CF90" s="231" t="s">
        <v>478</v>
      </c>
      <c r="CG90" s="231" t="s">
        <v>204</v>
      </c>
      <c r="CH90" s="231"/>
      <c r="CI90" s="231"/>
      <c r="CJ90" s="231"/>
      <c r="CK90" s="243">
        <v>3</v>
      </c>
      <c r="CL90" s="243">
        <v>8</v>
      </c>
      <c r="CM90" s="244">
        <f t="shared" si="28"/>
        <v>5</v>
      </c>
      <c r="CN90" s="243">
        <v>5</v>
      </c>
      <c r="CO90" s="243">
        <f t="shared" si="29"/>
        <v>10</v>
      </c>
      <c r="CP90" s="245">
        <f t="shared" si="30"/>
        <v>0</v>
      </c>
      <c r="CR90" s="226"/>
    </row>
    <row r="91" spans="1:96" s="246" customFormat="1" ht="42" customHeight="1" x14ac:dyDescent="0.25">
      <c r="A91" s="227">
        <v>7</v>
      </c>
      <c r="B91" s="228">
        <f t="shared" si="22"/>
        <v>82</v>
      </c>
      <c r="C91" s="229">
        <v>18894</v>
      </c>
      <c r="D91" s="228" t="s">
        <v>185</v>
      </c>
      <c r="E91" s="228" t="s">
        <v>2</v>
      </c>
      <c r="F91" s="230" t="s">
        <v>6</v>
      </c>
      <c r="G91" s="231" t="s">
        <v>609</v>
      </c>
      <c r="H91" s="231" t="s">
        <v>610</v>
      </c>
      <c r="I91" s="230" t="s">
        <v>611</v>
      </c>
      <c r="J91" s="232">
        <f>+K91-BD91</f>
        <v>0</v>
      </c>
      <c r="K91" s="232">
        <v>45260</v>
      </c>
      <c r="L91" s="230" t="s">
        <v>189</v>
      </c>
      <c r="M91" s="233">
        <v>303040898</v>
      </c>
      <c r="N91" s="228" t="s">
        <v>476</v>
      </c>
      <c r="O91" s="228" t="s">
        <v>277</v>
      </c>
      <c r="P91" s="230" t="s">
        <v>193</v>
      </c>
      <c r="Q91" s="230" t="s">
        <v>355</v>
      </c>
      <c r="R91" s="230"/>
      <c r="S91" s="230" t="s">
        <v>195</v>
      </c>
      <c r="T91" s="230" t="s">
        <v>184</v>
      </c>
      <c r="U91" s="234">
        <v>1200</v>
      </c>
      <c r="V91" s="234">
        <v>100</v>
      </c>
      <c r="W91" s="234">
        <v>0</v>
      </c>
      <c r="X91" s="234">
        <v>0</v>
      </c>
      <c r="Y91" s="234">
        <v>96</v>
      </c>
      <c r="Z91" s="235">
        <f t="shared" si="31"/>
        <v>4000</v>
      </c>
      <c r="AA91" s="235">
        <f t="shared" si="31"/>
        <v>4000</v>
      </c>
      <c r="AB91" s="236">
        <f t="shared" si="31"/>
        <v>1000</v>
      </c>
      <c r="AC91" s="236">
        <f t="shared" si="31"/>
        <v>1000</v>
      </c>
      <c r="AD91" s="234">
        <v>1000</v>
      </c>
      <c r="AE91" s="234">
        <v>1000</v>
      </c>
      <c r="AF91" s="237">
        <v>1000</v>
      </c>
      <c r="AG91" s="237">
        <v>1000</v>
      </c>
      <c r="AH91" s="234">
        <v>3000</v>
      </c>
      <c r="AI91" s="234">
        <v>3000</v>
      </c>
      <c r="AJ91" s="237">
        <v>0</v>
      </c>
      <c r="AK91" s="237">
        <v>0</v>
      </c>
      <c r="AL91" s="234"/>
      <c r="AM91" s="234">
        <v>0</v>
      </c>
      <c r="AN91" s="237">
        <v>0</v>
      </c>
      <c r="AO91" s="237">
        <v>0</v>
      </c>
      <c r="AP91" s="234"/>
      <c r="AQ91" s="234">
        <v>0</v>
      </c>
      <c r="AR91" s="237">
        <v>0</v>
      </c>
      <c r="AS91" s="237">
        <v>0</v>
      </c>
      <c r="AT91" s="230"/>
      <c r="AU91" s="230"/>
      <c r="AV91" s="238">
        <f t="shared" si="32"/>
        <v>15</v>
      </c>
      <c r="AW91" s="238">
        <f t="shared" si="32"/>
        <v>25</v>
      </c>
      <c r="AX91" s="234">
        <v>15</v>
      </c>
      <c r="AY91" s="234">
        <v>10</v>
      </c>
      <c r="AZ91" s="229"/>
      <c r="BA91" s="234">
        <v>15</v>
      </c>
      <c r="BB91" s="229"/>
      <c r="BC91" s="234">
        <v>0</v>
      </c>
      <c r="BD91" s="232">
        <v>45260</v>
      </c>
      <c r="BE91" s="232">
        <v>45058</v>
      </c>
      <c r="BF91" s="239" t="s">
        <v>427</v>
      </c>
      <c r="BG91" s="230" t="s">
        <v>498</v>
      </c>
      <c r="BH91" s="230">
        <v>0</v>
      </c>
      <c r="BI91" s="240"/>
      <c r="BJ91" s="241">
        <v>0</v>
      </c>
      <c r="BK91" s="242" t="s">
        <v>468</v>
      </c>
      <c r="BL91" s="242"/>
      <c r="BM91" s="242" t="s">
        <v>217</v>
      </c>
      <c r="BN91" s="231" t="s">
        <v>200</v>
      </c>
      <c r="BO91" s="231">
        <f>+YEAR(BD91)</f>
        <v>2023</v>
      </c>
      <c r="BP91" s="231">
        <f>+ROUNDUP(MONTH(BD91)/3,0)</f>
        <v>4</v>
      </c>
      <c r="BQ91" s="231" t="str">
        <f>+TEXT(BD91,"MMMM")</f>
        <v>MMMM</v>
      </c>
      <c r="BR91" s="231"/>
      <c r="BS91" s="231">
        <f>+DAY(BD91)</f>
        <v>30</v>
      </c>
      <c r="BT91" s="231"/>
      <c r="BU91" s="231" t="s">
        <v>218</v>
      </c>
      <c r="BV91" s="231"/>
      <c r="BW91" s="231"/>
      <c r="BX91" s="231"/>
      <c r="BY91" s="231"/>
      <c r="BZ91" s="238">
        <f>+IF(BF91&gt;0,AW91-AV91,0)</f>
        <v>10</v>
      </c>
      <c r="CA91" s="231"/>
      <c r="CB91" s="231" t="str">
        <f>+IF(BN91="йирик",CONCATENATE(E91," Инвестициялар, саноат ва савдо бош бошқармаси бошлиғи"),IF(BN91="ўрта",CONCATENATE(E91," Инвестициялар, саноат ва савдо бош бошқармаси бошлиғи биринчи ўринбосари"),_xlfn.CONCAT(F91," ҳокими ўринбосари")))</f>
        <v>Гурлан тумани ҳокими ўринбосари</v>
      </c>
      <c r="CC91" s="231" t="s">
        <v>358</v>
      </c>
      <c r="CD91" s="231" t="s">
        <v>359</v>
      </c>
      <c r="CE91" s="231" t="s">
        <v>204</v>
      </c>
      <c r="CF91" s="231" t="s">
        <v>499</v>
      </c>
      <c r="CG91" s="231" t="s">
        <v>206</v>
      </c>
      <c r="CH91" s="231"/>
      <c r="CI91" s="231"/>
      <c r="CJ91" s="231"/>
      <c r="CK91" s="243">
        <v>38</v>
      </c>
      <c r="CL91" s="243">
        <v>24</v>
      </c>
      <c r="CM91" s="244">
        <f t="shared" si="28"/>
        <v>-14</v>
      </c>
      <c r="CN91" s="243">
        <v>1.5</v>
      </c>
      <c r="CO91" s="243">
        <f t="shared" si="29"/>
        <v>-12.5</v>
      </c>
      <c r="CP91" s="245">
        <f t="shared" si="30"/>
        <v>-27.5</v>
      </c>
      <c r="CR91" s="226"/>
    </row>
    <row r="92" spans="1:96" s="246" customFormat="1" ht="42" customHeight="1" x14ac:dyDescent="0.25">
      <c r="A92" s="227">
        <v>7</v>
      </c>
      <c r="B92" s="228">
        <f t="shared" si="22"/>
        <v>83</v>
      </c>
      <c r="C92" s="229">
        <v>18872</v>
      </c>
      <c r="D92" s="228" t="s">
        <v>185</v>
      </c>
      <c r="E92" s="228" t="s">
        <v>2</v>
      </c>
      <c r="F92" s="230" t="s">
        <v>6</v>
      </c>
      <c r="G92" s="231" t="s">
        <v>612</v>
      </c>
      <c r="H92" s="231" t="s">
        <v>613</v>
      </c>
      <c r="I92" s="230" t="s">
        <v>614</v>
      </c>
      <c r="J92" s="232">
        <f>+K92-BD92</f>
        <v>0</v>
      </c>
      <c r="K92" s="232">
        <v>45001</v>
      </c>
      <c r="L92" s="230" t="s">
        <v>189</v>
      </c>
      <c r="M92" s="233">
        <v>302896632</v>
      </c>
      <c r="N92" s="228" t="s">
        <v>497</v>
      </c>
      <c r="O92" s="228" t="s">
        <v>277</v>
      </c>
      <c r="P92" s="230" t="s">
        <v>193</v>
      </c>
      <c r="Q92" s="230" t="s">
        <v>447</v>
      </c>
      <c r="R92" s="230"/>
      <c r="S92" s="230" t="s">
        <v>195</v>
      </c>
      <c r="T92" s="230" t="s">
        <v>184</v>
      </c>
      <c r="U92" s="234">
        <v>1950</v>
      </c>
      <c r="V92" s="234">
        <v>1462.5</v>
      </c>
      <c r="W92" s="234">
        <v>0</v>
      </c>
      <c r="X92" s="234">
        <v>0</v>
      </c>
      <c r="Y92" s="234">
        <v>156</v>
      </c>
      <c r="Z92" s="235">
        <f t="shared" si="31"/>
        <v>1950</v>
      </c>
      <c r="AA92" s="235">
        <f t="shared" si="31"/>
        <v>1950</v>
      </c>
      <c r="AB92" s="236">
        <f t="shared" si="31"/>
        <v>2000</v>
      </c>
      <c r="AC92" s="236">
        <f t="shared" si="31"/>
        <v>2000</v>
      </c>
      <c r="AD92" s="234">
        <v>950</v>
      </c>
      <c r="AE92" s="234">
        <v>950</v>
      </c>
      <c r="AF92" s="237">
        <v>2000</v>
      </c>
      <c r="AG92" s="237">
        <v>2000</v>
      </c>
      <c r="AH92" s="234">
        <v>1000</v>
      </c>
      <c r="AI92" s="234">
        <v>1000</v>
      </c>
      <c r="AJ92" s="237">
        <v>0</v>
      </c>
      <c r="AK92" s="237">
        <v>0</v>
      </c>
      <c r="AL92" s="234"/>
      <c r="AM92" s="234">
        <v>0</v>
      </c>
      <c r="AN92" s="237">
        <v>0</v>
      </c>
      <c r="AO92" s="237">
        <v>0</v>
      </c>
      <c r="AP92" s="234"/>
      <c r="AQ92" s="234">
        <v>0</v>
      </c>
      <c r="AR92" s="237">
        <v>0</v>
      </c>
      <c r="AS92" s="237">
        <v>0</v>
      </c>
      <c r="AT92" s="230"/>
      <c r="AU92" s="230"/>
      <c r="AV92" s="238">
        <f t="shared" si="32"/>
        <v>10</v>
      </c>
      <c r="AW92" s="238">
        <f t="shared" si="32"/>
        <v>10</v>
      </c>
      <c r="AX92" s="234">
        <v>10</v>
      </c>
      <c r="AY92" s="234">
        <v>10</v>
      </c>
      <c r="AZ92" s="229"/>
      <c r="BA92" s="234">
        <v>0</v>
      </c>
      <c r="BB92" s="229"/>
      <c r="BC92" s="234">
        <v>0</v>
      </c>
      <c r="BD92" s="232">
        <v>45001</v>
      </c>
      <c r="BE92" s="232">
        <v>44999</v>
      </c>
      <c r="BF92" s="239" t="s">
        <v>291</v>
      </c>
      <c r="BG92" s="230" t="s">
        <v>217</v>
      </c>
      <c r="BH92" s="230">
        <v>0</v>
      </c>
      <c r="BI92" s="240"/>
      <c r="BJ92" s="241" t="s">
        <v>615</v>
      </c>
      <c r="BK92" s="242" t="s">
        <v>468</v>
      </c>
      <c r="BL92" s="242"/>
      <c r="BM92" s="242" t="s">
        <v>217</v>
      </c>
      <c r="BN92" s="231" t="s">
        <v>200</v>
      </c>
      <c r="BO92" s="231">
        <f>+YEAR(BD92)</f>
        <v>2023</v>
      </c>
      <c r="BP92" s="231">
        <f>+ROUNDUP(MONTH(BD92)/3,0)</f>
        <v>1</v>
      </c>
      <c r="BQ92" s="231" t="str">
        <f>+TEXT(BD92,"MMMM")</f>
        <v>MMMM</v>
      </c>
      <c r="BR92" s="231" t="s">
        <v>255</v>
      </c>
      <c r="BS92" s="231">
        <f>+DAY(BD92)</f>
        <v>16</v>
      </c>
      <c r="BT92" s="231">
        <v>17</v>
      </c>
      <c r="BU92" s="231" t="s">
        <v>481</v>
      </c>
      <c r="BV92" s="231">
        <v>1</v>
      </c>
      <c r="BW92" s="231"/>
      <c r="BX92" s="231"/>
      <c r="BY92" s="231"/>
      <c r="BZ92" s="238">
        <f>+IF(BF92&gt;0,AW92-AV92,0)</f>
        <v>0</v>
      </c>
      <c r="CA92" s="231"/>
      <c r="CB92" s="231" t="str">
        <f>+IF(BN92="йирик",CONCATENATE(E92," Инвестициялар, саноат ва савдо бош бошқармаси бошлиғи"),IF(BN92="ўрта",CONCATENATE(E92," Инвестициялар, саноат ва савдо бош бошқармаси бошлиғи биринчи ўринбосари"),_xlfn.CONCAT(F92," ҳокими ўринбосари")))</f>
        <v>Гурлан тумани ҳокими ўринбосари</v>
      </c>
      <c r="CC92" s="231" t="s">
        <v>202</v>
      </c>
      <c r="CD92" s="231" t="s">
        <v>469</v>
      </c>
      <c r="CE92" s="231" t="s">
        <v>470</v>
      </c>
      <c r="CF92" s="231" t="s">
        <v>471</v>
      </c>
      <c r="CG92" s="231" t="s">
        <v>472</v>
      </c>
      <c r="CH92" s="231"/>
      <c r="CI92" s="231"/>
      <c r="CJ92" s="231"/>
      <c r="CK92" s="243">
        <v>1</v>
      </c>
      <c r="CL92" s="243">
        <v>1</v>
      </c>
      <c r="CM92" s="244">
        <f t="shared" si="28"/>
        <v>0</v>
      </c>
      <c r="CN92" s="243"/>
      <c r="CO92" s="243">
        <f t="shared" si="29"/>
        <v>0</v>
      </c>
      <c r="CP92" s="245">
        <f t="shared" si="30"/>
        <v>-10</v>
      </c>
      <c r="CR92" s="226"/>
    </row>
    <row r="93" spans="1:96" s="246" customFormat="1" ht="42" customHeight="1" x14ac:dyDescent="0.25">
      <c r="A93" s="227">
        <v>7</v>
      </c>
      <c r="B93" s="228">
        <f t="shared" si="22"/>
        <v>84</v>
      </c>
      <c r="C93" s="229"/>
      <c r="D93" s="228"/>
      <c r="E93" s="228"/>
      <c r="F93" s="230" t="s">
        <v>6</v>
      </c>
      <c r="G93" s="231" t="s">
        <v>616</v>
      </c>
      <c r="H93" s="231" t="s">
        <v>512</v>
      </c>
      <c r="I93" s="230" t="str">
        <f>+CONCATENATE(G93," ",H93)</f>
        <v>"Клара Атажанова" фермер хўжалиги Интенсив боғ ташкил этиш</v>
      </c>
      <c r="J93" s="232"/>
      <c r="K93" s="232"/>
      <c r="L93" s="230"/>
      <c r="M93" s="233">
        <v>302882294</v>
      </c>
      <c r="N93" s="228"/>
      <c r="O93" s="228"/>
      <c r="P93" s="230"/>
      <c r="Q93" s="230"/>
      <c r="R93" s="230"/>
      <c r="S93" s="230"/>
      <c r="T93" s="230"/>
      <c r="U93" s="234"/>
      <c r="V93" s="234"/>
      <c r="W93" s="234"/>
      <c r="X93" s="234"/>
      <c r="Y93" s="234"/>
      <c r="Z93" s="235"/>
      <c r="AA93" s="235"/>
      <c r="AB93" s="236"/>
      <c r="AC93" s="236"/>
      <c r="AD93" s="234"/>
      <c r="AE93" s="234"/>
      <c r="AF93" s="237"/>
      <c r="AG93" s="237"/>
      <c r="AH93" s="234"/>
      <c r="AI93" s="234"/>
      <c r="AJ93" s="237"/>
      <c r="AK93" s="237"/>
      <c r="AL93" s="234"/>
      <c r="AM93" s="234"/>
      <c r="AN93" s="237"/>
      <c r="AO93" s="237"/>
      <c r="AP93" s="234"/>
      <c r="AQ93" s="234"/>
      <c r="AR93" s="237"/>
      <c r="AS93" s="237"/>
      <c r="AT93" s="230"/>
      <c r="AU93" s="230"/>
      <c r="AV93" s="238"/>
      <c r="AW93" s="238">
        <v>14</v>
      </c>
      <c r="AX93" s="234"/>
      <c r="AY93" s="234"/>
      <c r="AZ93" s="229"/>
      <c r="BA93" s="229"/>
      <c r="BB93" s="229"/>
      <c r="BC93" s="229"/>
      <c r="BD93" s="232"/>
      <c r="BE93" s="232"/>
      <c r="BF93" s="239"/>
      <c r="BG93" s="230"/>
      <c r="BH93" s="230"/>
      <c r="BI93" s="240"/>
      <c r="BJ93" s="241"/>
      <c r="BK93" s="242"/>
      <c r="BL93" s="242"/>
      <c r="BM93" s="242"/>
      <c r="BN93" s="231"/>
      <c r="BO93" s="231"/>
      <c r="BP93" s="231"/>
      <c r="BQ93" s="231"/>
      <c r="BR93" s="231"/>
      <c r="BS93" s="231"/>
      <c r="BT93" s="231"/>
      <c r="BU93" s="231"/>
      <c r="BV93" s="231"/>
      <c r="BW93" s="231"/>
      <c r="BX93" s="231"/>
      <c r="BY93" s="231"/>
      <c r="BZ93" s="238"/>
      <c r="CA93" s="231"/>
      <c r="CB93" s="231"/>
      <c r="CC93" s="231"/>
      <c r="CD93" s="231"/>
      <c r="CE93" s="231"/>
      <c r="CF93" s="231"/>
      <c r="CG93" s="231"/>
      <c r="CH93" s="231"/>
      <c r="CI93" s="231"/>
      <c r="CJ93" s="231"/>
      <c r="CK93" s="243">
        <v>2</v>
      </c>
      <c r="CL93" s="243">
        <v>7</v>
      </c>
      <c r="CM93" s="244">
        <f t="shared" si="28"/>
        <v>5</v>
      </c>
      <c r="CN93" s="243"/>
      <c r="CO93" s="243">
        <f t="shared" si="29"/>
        <v>5</v>
      </c>
      <c r="CP93" s="245">
        <f t="shared" si="30"/>
        <v>5</v>
      </c>
      <c r="CR93" s="226"/>
    </row>
    <row r="94" spans="1:96" s="246" customFormat="1" ht="42" customHeight="1" x14ac:dyDescent="0.25">
      <c r="A94" s="227">
        <v>7</v>
      </c>
      <c r="B94" s="228">
        <f t="shared" si="22"/>
        <v>85</v>
      </c>
      <c r="C94" s="229">
        <v>18903</v>
      </c>
      <c r="D94" s="228" t="s">
        <v>185</v>
      </c>
      <c r="E94" s="228" t="s">
        <v>2</v>
      </c>
      <c r="F94" s="230" t="s">
        <v>6</v>
      </c>
      <c r="G94" s="257" t="s">
        <v>617</v>
      </c>
      <c r="H94" s="231" t="s">
        <v>572</v>
      </c>
      <c r="I94" s="230" t="s">
        <v>618</v>
      </c>
      <c r="J94" s="232">
        <f t="shared" ref="J94:J101" si="33">+K94-BD94</f>
        <v>0</v>
      </c>
      <c r="K94" s="232">
        <v>45107</v>
      </c>
      <c r="L94" s="230" t="s">
        <v>189</v>
      </c>
      <c r="M94" s="233">
        <v>302082633</v>
      </c>
      <c r="N94" s="228" t="s">
        <v>619</v>
      </c>
      <c r="O94" s="228" t="s">
        <v>277</v>
      </c>
      <c r="P94" s="230" t="s">
        <v>193</v>
      </c>
      <c r="Q94" s="230" t="s">
        <v>355</v>
      </c>
      <c r="R94" s="230"/>
      <c r="S94" s="230" t="s">
        <v>195</v>
      </c>
      <c r="T94" s="230" t="s">
        <v>184</v>
      </c>
      <c r="U94" s="234">
        <v>900</v>
      </c>
      <c r="V94" s="234">
        <v>450</v>
      </c>
      <c r="W94" s="234">
        <v>0</v>
      </c>
      <c r="X94" s="234">
        <v>0</v>
      </c>
      <c r="Y94" s="234">
        <v>72</v>
      </c>
      <c r="Z94" s="235">
        <f t="shared" ref="Z94:AC101" si="34">+AD94+AH94+AL94*11.9+AP94*11.9</f>
        <v>1000</v>
      </c>
      <c r="AA94" s="235">
        <f t="shared" si="34"/>
        <v>1000</v>
      </c>
      <c r="AB94" s="236">
        <f t="shared" si="34"/>
        <v>690</v>
      </c>
      <c r="AC94" s="236">
        <f t="shared" si="34"/>
        <v>690</v>
      </c>
      <c r="AD94" s="234">
        <v>500</v>
      </c>
      <c r="AE94" s="234">
        <v>500</v>
      </c>
      <c r="AF94" s="237">
        <v>500</v>
      </c>
      <c r="AG94" s="237">
        <v>500</v>
      </c>
      <c r="AH94" s="234">
        <v>500</v>
      </c>
      <c r="AI94" s="234">
        <v>500</v>
      </c>
      <c r="AJ94" s="237">
        <v>190</v>
      </c>
      <c r="AK94" s="237">
        <v>190</v>
      </c>
      <c r="AL94" s="234"/>
      <c r="AM94" s="234">
        <v>0</v>
      </c>
      <c r="AN94" s="237">
        <v>0</v>
      </c>
      <c r="AO94" s="237">
        <v>0</v>
      </c>
      <c r="AP94" s="234"/>
      <c r="AQ94" s="234">
        <v>0</v>
      </c>
      <c r="AR94" s="237">
        <v>0</v>
      </c>
      <c r="AS94" s="237">
        <v>0</v>
      </c>
      <c r="AT94" s="230"/>
      <c r="AU94" s="230"/>
      <c r="AV94" s="238">
        <f t="shared" ref="AV94:AW101" si="35">+AX94+AZ94+BB94</f>
        <v>3</v>
      </c>
      <c r="AW94" s="238">
        <f t="shared" si="35"/>
        <v>5</v>
      </c>
      <c r="AX94" s="234">
        <v>3</v>
      </c>
      <c r="AY94" s="234">
        <v>5</v>
      </c>
      <c r="AZ94" s="229"/>
      <c r="BA94" s="234">
        <v>0</v>
      </c>
      <c r="BB94" s="229"/>
      <c r="BC94" s="234">
        <v>0</v>
      </c>
      <c r="BD94" s="232">
        <v>45107</v>
      </c>
      <c r="BE94" s="232">
        <v>45107</v>
      </c>
      <c r="BF94" s="239" t="s">
        <v>620</v>
      </c>
      <c r="BG94" s="230" t="s">
        <v>394</v>
      </c>
      <c r="BH94" s="230"/>
      <c r="BI94" s="240"/>
      <c r="BJ94" s="241"/>
      <c r="BK94" s="242" t="s">
        <v>468</v>
      </c>
      <c r="BL94" s="242"/>
      <c r="BM94" s="242" t="s">
        <v>217</v>
      </c>
      <c r="BN94" s="231" t="s">
        <v>200</v>
      </c>
      <c r="BO94" s="231">
        <f t="shared" ref="BO94:BO101" si="36">+YEAR(BD94)</f>
        <v>2023</v>
      </c>
      <c r="BP94" s="231">
        <f t="shared" ref="BP94:BP101" si="37">+ROUNDUP(MONTH(BD94)/3,0)</f>
        <v>2</v>
      </c>
      <c r="BQ94" s="231" t="str">
        <f>+TEXT(BD94,"MMMM")</f>
        <v>MMMM</v>
      </c>
      <c r="BR94" s="231"/>
      <c r="BS94" s="231">
        <f t="shared" ref="BS94:BS101" si="38">+DAY(BD94)</f>
        <v>30</v>
      </c>
      <c r="BT94" s="231"/>
      <c r="BU94" s="231" t="s">
        <v>241</v>
      </c>
      <c r="BV94" s="231"/>
      <c r="BW94" s="231"/>
      <c r="BX94" s="231"/>
      <c r="BY94" s="231"/>
      <c r="BZ94" s="238">
        <f t="shared" ref="BZ94:BZ101" si="39">+IF(BF94&gt;0,AW94-AV94,0)</f>
        <v>2</v>
      </c>
      <c r="CA94" s="231"/>
      <c r="CB94" s="231" t="str">
        <f>+IF(BN94="йирик",CONCATENATE(E94," Инвестициялар, саноат ва савдо бош бошқармаси бошлиғи"),IF(BN94="ўрта",CONCATENATE(E94," Инвестициялар, саноат ва савдо бош бошқармаси бошлиғи биринчи ўринбосари"),_xlfn.CONCAT(F94," ҳокими ўринбосари")))</f>
        <v>Гурлан тумани ҳокими ўринбосари</v>
      </c>
      <c r="CC94" s="231" t="s">
        <v>358</v>
      </c>
      <c r="CD94" s="231" t="s">
        <v>359</v>
      </c>
      <c r="CE94" s="231" t="s">
        <v>204</v>
      </c>
      <c r="CF94" s="231" t="s">
        <v>499</v>
      </c>
      <c r="CG94" s="231" t="s">
        <v>206</v>
      </c>
      <c r="CH94" s="231"/>
      <c r="CI94" s="231"/>
      <c r="CJ94" s="231"/>
      <c r="CK94" s="243">
        <v>16</v>
      </c>
      <c r="CL94" s="243">
        <v>22</v>
      </c>
      <c r="CM94" s="244">
        <f t="shared" si="28"/>
        <v>6</v>
      </c>
      <c r="CN94" s="243"/>
      <c r="CO94" s="243">
        <f t="shared" si="29"/>
        <v>6</v>
      </c>
      <c r="CP94" s="245">
        <f t="shared" si="30"/>
        <v>3</v>
      </c>
      <c r="CR94" s="226"/>
    </row>
    <row r="95" spans="1:96" s="246" customFormat="1" ht="42" customHeight="1" x14ac:dyDescent="0.25">
      <c r="A95" s="227">
        <v>7</v>
      </c>
      <c r="B95" s="228">
        <f t="shared" si="22"/>
        <v>86</v>
      </c>
      <c r="C95" s="229">
        <v>18888</v>
      </c>
      <c r="D95" s="228" t="s">
        <v>185</v>
      </c>
      <c r="E95" s="228" t="s">
        <v>2</v>
      </c>
      <c r="F95" s="230" t="s">
        <v>6</v>
      </c>
      <c r="G95" s="231" t="s">
        <v>621</v>
      </c>
      <c r="H95" s="231" t="s">
        <v>483</v>
      </c>
      <c r="I95" s="230" t="s">
        <v>622</v>
      </c>
      <c r="J95" s="232">
        <f t="shared" si="33"/>
        <v>0</v>
      </c>
      <c r="K95" s="232">
        <v>45001</v>
      </c>
      <c r="L95" s="230" t="s">
        <v>189</v>
      </c>
      <c r="M95" s="233">
        <v>301860765</v>
      </c>
      <c r="N95" s="228" t="s">
        <v>363</v>
      </c>
      <c r="O95" s="228" t="s">
        <v>192</v>
      </c>
      <c r="P95" s="230" t="s">
        <v>193</v>
      </c>
      <c r="Q95" s="230" t="s">
        <v>355</v>
      </c>
      <c r="R95" s="230"/>
      <c r="S95" s="230" t="s">
        <v>195</v>
      </c>
      <c r="T95" s="230" t="s">
        <v>184</v>
      </c>
      <c r="U95" s="234">
        <v>600</v>
      </c>
      <c r="V95" s="234">
        <v>450</v>
      </c>
      <c r="W95" s="234">
        <v>0</v>
      </c>
      <c r="X95" s="234">
        <v>0</v>
      </c>
      <c r="Y95" s="234">
        <v>48</v>
      </c>
      <c r="Z95" s="235">
        <f t="shared" si="34"/>
        <v>550</v>
      </c>
      <c r="AA95" s="235">
        <f t="shared" si="34"/>
        <v>550</v>
      </c>
      <c r="AB95" s="236">
        <f t="shared" si="34"/>
        <v>550</v>
      </c>
      <c r="AC95" s="236">
        <f t="shared" si="34"/>
        <v>550</v>
      </c>
      <c r="AD95" s="234">
        <v>150</v>
      </c>
      <c r="AE95" s="234">
        <v>150</v>
      </c>
      <c r="AF95" s="237">
        <v>200</v>
      </c>
      <c r="AG95" s="237">
        <v>200</v>
      </c>
      <c r="AH95" s="234">
        <v>400</v>
      </c>
      <c r="AI95" s="234">
        <v>400</v>
      </c>
      <c r="AJ95" s="237">
        <v>350</v>
      </c>
      <c r="AK95" s="237">
        <v>350</v>
      </c>
      <c r="AL95" s="234"/>
      <c r="AM95" s="234">
        <v>0</v>
      </c>
      <c r="AN95" s="237">
        <v>0</v>
      </c>
      <c r="AO95" s="237">
        <v>0</v>
      </c>
      <c r="AP95" s="234"/>
      <c r="AQ95" s="234">
        <v>0</v>
      </c>
      <c r="AR95" s="237">
        <v>0</v>
      </c>
      <c r="AS95" s="237">
        <v>0</v>
      </c>
      <c r="AT95" s="230"/>
      <c r="AU95" s="230"/>
      <c r="AV95" s="238">
        <f t="shared" si="35"/>
        <v>2</v>
      </c>
      <c r="AW95" s="238">
        <f t="shared" si="35"/>
        <v>2</v>
      </c>
      <c r="AX95" s="234">
        <v>2</v>
      </c>
      <c r="AY95" s="234">
        <v>2</v>
      </c>
      <c r="AZ95" s="229"/>
      <c r="BA95" s="234">
        <v>0</v>
      </c>
      <c r="BB95" s="229"/>
      <c r="BC95" s="234">
        <v>0</v>
      </c>
      <c r="BD95" s="232">
        <v>45001</v>
      </c>
      <c r="BE95" s="232">
        <v>44999</v>
      </c>
      <c r="BF95" s="239" t="s">
        <v>343</v>
      </c>
      <c r="BG95" s="230" t="s">
        <v>231</v>
      </c>
      <c r="BH95" s="230">
        <v>0</v>
      </c>
      <c r="BI95" s="240"/>
      <c r="BJ95" s="241" t="s">
        <v>615</v>
      </c>
      <c r="BK95" s="242" t="s">
        <v>468</v>
      </c>
      <c r="BL95" s="242"/>
      <c r="BM95" s="242" t="s">
        <v>217</v>
      </c>
      <c r="BN95" s="231" t="s">
        <v>200</v>
      </c>
      <c r="BO95" s="231">
        <f t="shared" si="36"/>
        <v>2023</v>
      </c>
      <c r="BP95" s="231">
        <f t="shared" si="37"/>
        <v>1</v>
      </c>
      <c r="BQ95" s="231" t="str">
        <f>+TEXT(BD95,"MMMM")</f>
        <v>MMMM</v>
      </c>
      <c r="BR95" s="231" t="s">
        <v>255</v>
      </c>
      <c r="BS95" s="231">
        <f t="shared" si="38"/>
        <v>16</v>
      </c>
      <c r="BT95" s="231">
        <v>17</v>
      </c>
      <c r="BU95" s="231" t="s">
        <v>481</v>
      </c>
      <c r="BV95" s="231">
        <v>1</v>
      </c>
      <c r="BW95" s="231"/>
      <c r="BX95" s="231"/>
      <c r="BY95" s="231"/>
      <c r="BZ95" s="238">
        <f t="shared" si="39"/>
        <v>0</v>
      </c>
      <c r="CA95" s="231"/>
      <c r="CB95" s="231" t="str">
        <f>+IF(BN95="йирик",CONCATENATE(E95," Инвестициялар, саноат ва савдо бош бошқармаси бошлиғи"),IF(BN95="ўрта",CONCATENATE(E95," Инвестициялар, саноат ва савдо бош бошқармаси бошлиғи биринчи ўринбосари"),_xlfn.CONCAT(F95," ҳокими ўринбосари")))</f>
        <v>Гурлан тумани ҳокими ўринбосари</v>
      </c>
      <c r="CC95" s="231" t="s">
        <v>358</v>
      </c>
      <c r="CD95" s="231" t="s">
        <v>359</v>
      </c>
      <c r="CE95" s="231" t="s">
        <v>204</v>
      </c>
      <c r="CF95" s="231" t="s">
        <v>499</v>
      </c>
      <c r="CG95" s="231" t="s">
        <v>206</v>
      </c>
      <c r="CH95" s="231"/>
      <c r="CI95" s="231"/>
      <c r="CJ95" s="231"/>
      <c r="CK95" s="243">
        <v>4</v>
      </c>
      <c r="CL95" s="243">
        <v>4</v>
      </c>
      <c r="CM95" s="244">
        <f t="shared" si="28"/>
        <v>0</v>
      </c>
      <c r="CN95" s="243"/>
      <c r="CO95" s="243">
        <f t="shared" si="29"/>
        <v>0</v>
      </c>
      <c r="CP95" s="245">
        <f t="shared" si="30"/>
        <v>-2</v>
      </c>
      <c r="CR95" s="226"/>
    </row>
    <row r="96" spans="1:96" s="246" customFormat="1" ht="42" customHeight="1" x14ac:dyDescent="0.25">
      <c r="A96" s="227">
        <v>7</v>
      </c>
      <c r="B96" s="228">
        <f t="shared" si="22"/>
        <v>87</v>
      </c>
      <c r="C96" s="229">
        <v>36612</v>
      </c>
      <c r="D96" s="228" t="s">
        <v>222</v>
      </c>
      <c r="E96" s="228" t="s">
        <v>2</v>
      </c>
      <c r="F96" s="230" t="s">
        <v>6</v>
      </c>
      <c r="G96" s="231" t="s">
        <v>623</v>
      </c>
      <c r="H96" s="231" t="s">
        <v>624</v>
      </c>
      <c r="I96" s="230" t="s">
        <v>625</v>
      </c>
      <c r="J96" s="232">
        <f t="shared" si="33"/>
        <v>0</v>
      </c>
      <c r="K96" s="232">
        <v>45261</v>
      </c>
      <c r="L96" s="230" t="s">
        <v>189</v>
      </c>
      <c r="M96" s="242">
        <v>301831792</v>
      </c>
      <c r="N96" s="230" t="s">
        <v>492</v>
      </c>
      <c r="O96" s="230" t="s">
        <v>192</v>
      </c>
      <c r="P96" s="230" t="s">
        <v>193</v>
      </c>
      <c r="Q96" s="230" t="s">
        <v>626</v>
      </c>
      <c r="R96" s="230">
        <v>0</v>
      </c>
      <c r="S96" s="230">
        <v>0</v>
      </c>
      <c r="T96" s="230">
        <v>0</v>
      </c>
      <c r="U96" s="230">
        <v>0</v>
      </c>
      <c r="V96" s="230">
        <v>0</v>
      </c>
      <c r="W96" s="230">
        <v>0</v>
      </c>
      <c r="X96" s="230">
        <v>0</v>
      </c>
      <c r="Y96" s="234">
        <v>25</v>
      </c>
      <c r="Z96" s="235">
        <f t="shared" si="34"/>
        <v>4000</v>
      </c>
      <c r="AA96" s="235">
        <f t="shared" si="34"/>
        <v>4000</v>
      </c>
      <c r="AB96" s="236">
        <f t="shared" si="34"/>
        <v>1198.3</v>
      </c>
      <c r="AC96" s="236">
        <f t="shared" si="34"/>
        <v>1198.3</v>
      </c>
      <c r="AD96" s="234">
        <v>1000</v>
      </c>
      <c r="AE96" s="234">
        <v>1000</v>
      </c>
      <c r="AF96" s="236">
        <v>1000</v>
      </c>
      <c r="AG96" s="236">
        <v>1000</v>
      </c>
      <c r="AH96" s="234">
        <v>3000</v>
      </c>
      <c r="AI96" s="234">
        <v>3000</v>
      </c>
      <c r="AJ96" s="237">
        <v>198.3</v>
      </c>
      <c r="AK96" s="237">
        <v>198.3</v>
      </c>
      <c r="AL96" s="234"/>
      <c r="AM96" s="234">
        <v>0</v>
      </c>
      <c r="AN96" s="237">
        <v>0</v>
      </c>
      <c r="AO96" s="237">
        <v>0</v>
      </c>
      <c r="AP96" s="234"/>
      <c r="AQ96" s="234">
        <v>0</v>
      </c>
      <c r="AR96" s="236">
        <v>0</v>
      </c>
      <c r="AS96" s="236">
        <v>0</v>
      </c>
      <c r="AT96" s="230"/>
      <c r="AU96" s="230"/>
      <c r="AV96" s="238">
        <f t="shared" si="35"/>
        <v>5</v>
      </c>
      <c r="AW96" s="238">
        <f t="shared" si="35"/>
        <v>5</v>
      </c>
      <c r="AX96" s="234">
        <v>5</v>
      </c>
      <c r="AY96" s="234">
        <v>5</v>
      </c>
      <c r="AZ96" s="229"/>
      <c r="BA96" s="234">
        <v>0</v>
      </c>
      <c r="BB96" s="229"/>
      <c r="BC96" s="234">
        <v>0</v>
      </c>
      <c r="BD96" s="232">
        <v>45261</v>
      </c>
      <c r="BE96" s="232">
        <v>45068</v>
      </c>
      <c r="BF96" s="239" t="s">
        <v>627</v>
      </c>
      <c r="BG96" s="230" t="s">
        <v>231</v>
      </c>
      <c r="BH96" s="230"/>
      <c r="BI96" s="240"/>
      <c r="BJ96" s="241"/>
      <c r="BK96" s="242" t="s">
        <v>468</v>
      </c>
      <c r="BL96" s="242"/>
      <c r="BM96" s="242" t="s">
        <v>217</v>
      </c>
      <c r="BN96" s="231" t="s">
        <v>200</v>
      </c>
      <c r="BO96" s="231">
        <f t="shared" si="36"/>
        <v>2023</v>
      </c>
      <c r="BP96" s="231">
        <f t="shared" si="37"/>
        <v>4</v>
      </c>
      <c r="BQ96" s="231" t="str">
        <f>+TEXT(BD96,"MMMM")</f>
        <v>MMMM</v>
      </c>
      <c r="BR96" s="231"/>
      <c r="BS96" s="231">
        <f t="shared" si="38"/>
        <v>1</v>
      </c>
      <c r="BT96" s="231"/>
      <c r="BU96" s="231" t="s">
        <v>218</v>
      </c>
      <c r="BV96" s="231"/>
      <c r="BW96" s="231"/>
      <c r="BX96" s="231"/>
      <c r="BY96" s="231"/>
      <c r="BZ96" s="238">
        <f t="shared" si="39"/>
        <v>0</v>
      </c>
      <c r="CA96" s="231"/>
      <c r="CB96" s="231"/>
      <c r="CC96" s="231" t="s">
        <v>202</v>
      </c>
      <c r="CD96" s="231" t="s">
        <v>628</v>
      </c>
      <c r="CE96" s="231" t="s">
        <v>204</v>
      </c>
      <c r="CF96" s="231" t="s">
        <v>478</v>
      </c>
      <c r="CG96" s="231" t="s">
        <v>204</v>
      </c>
      <c r="CH96" s="231"/>
      <c r="CI96" s="231"/>
      <c r="CJ96" s="231"/>
      <c r="CK96" s="243">
        <v>4</v>
      </c>
      <c r="CL96" s="243">
        <v>5</v>
      </c>
      <c r="CM96" s="244">
        <f t="shared" si="28"/>
        <v>1</v>
      </c>
      <c r="CN96" s="243">
        <v>1</v>
      </c>
      <c r="CO96" s="243">
        <f t="shared" si="29"/>
        <v>2</v>
      </c>
      <c r="CP96" s="245">
        <f t="shared" si="30"/>
        <v>-3</v>
      </c>
      <c r="CR96" s="226"/>
    </row>
    <row r="97" spans="1:96" s="246" customFormat="1" ht="42" customHeight="1" x14ac:dyDescent="0.25">
      <c r="A97" s="227">
        <v>7</v>
      </c>
      <c r="B97" s="228">
        <f t="shared" si="22"/>
        <v>88</v>
      </c>
      <c r="C97" s="229">
        <v>18887</v>
      </c>
      <c r="D97" s="228" t="s">
        <v>185</v>
      </c>
      <c r="E97" s="228" t="s">
        <v>2</v>
      </c>
      <c r="F97" s="230" t="s">
        <v>6</v>
      </c>
      <c r="G97" s="231" t="s">
        <v>629</v>
      </c>
      <c r="H97" s="231" t="s">
        <v>630</v>
      </c>
      <c r="I97" s="230" t="s">
        <v>631</v>
      </c>
      <c r="J97" s="232">
        <f t="shared" si="33"/>
        <v>0</v>
      </c>
      <c r="K97" s="232">
        <v>45001</v>
      </c>
      <c r="L97" s="230" t="s">
        <v>189</v>
      </c>
      <c r="M97" s="233">
        <v>301825371</v>
      </c>
      <c r="N97" s="228" t="s">
        <v>632</v>
      </c>
      <c r="O97" s="228" t="s">
        <v>212</v>
      </c>
      <c r="P97" s="230" t="s">
        <v>240</v>
      </c>
      <c r="Q97" s="230" t="s">
        <v>278</v>
      </c>
      <c r="R97" s="230" t="s">
        <v>279</v>
      </c>
      <c r="S97" s="230" t="s">
        <v>280</v>
      </c>
      <c r="T97" s="230">
        <v>20</v>
      </c>
      <c r="U97" s="234">
        <v>300</v>
      </c>
      <c r="V97" s="234">
        <v>225</v>
      </c>
      <c r="W97" s="234">
        <v>0</v>
      </c>
      <c r="X97" s="234">
        <v>0</v>
      </c>
      <c r="Y97" s="234">
        <v>24</v>
      </c>
      <c r="Z97" s="235">
        <f t="shared" si="34"/>
        <v>750</v>
      </c>
      <c r="AA97" s="235">
        <f t="shared" si="34"/>
        <v>750</v>
      </c>
      <c r="AB97" s="236">
        <f t="shared" si="34"/>
        <v>750</v>
      </c>
      <c r="AC97" s="236">
        <f t="shared" si="34"/>
        <v>750</v>
      </c>
      <c r="AD97" s="234">
        <v>250</v>
      </c>
      <c r="AE97" s="234">
        <v>250</v>
      </c>
      <c r="AF97" s="237">
        <v>315</v>
      </c>
      <c r="AG97" s="237">
        <v>315</v>
      </c>
      <c r="AH97" s="234">
        <v>500</v>
      </c>
      <c r="AI97" s="234">
        <v>500</v>
      </c>
      <c r="AJ97" s="237">
        <v>435</v>
      </c>
      <c r="AK97" s="237">
        <v>435</v>
      </c>
      <c r="AL97" s="234"/>
      <c r="AM97" s="234">
        <v>0</v>
      </c>
      <c r="AN97" s="237">
        <v>0</v>
      </c>
      <c r="AO97" s="237">
        <v>0</v>
      </c>
      <c r="AP97" s="234"/>
      <c r="AQ97" s="234">
        <v>0</v>
      </c>
      <c r="AR97" s="237">
        <v>0</v>
      </c>
      <c r="AS97" s="237">
        <v>0</v>
      </c>
      <c r="AT97" s="230"/>
      <c r="AU97" s="230"/>
      <c r="AV97" s="238">
        <f t="shared" si="35"/>
        <v>3</v>
      </c>
      <c r="AW97" s="238">
        <f t="shared" si="35"/>
        <v>3</v>
      </c>
      <c r="AX97" s="234">
        <v>3</v>
      </c>
      <c r="AY97" s="234">
        <v>3</v>
      </c>
      <c r="AZ97" s="229"/>
      <c r="BA97" s="234">
        <v>0</v>
      </c>
      <c r="BB97" s="229"/>
      <c r="BC97" s="234">
        <v>0</v>
      </c>
      <c r="BD97" s="232">
        <v>45001</v>
      </c>
      <c r="BE97" s="232">
        <v>44999</v>
      </c>
      <c r="BF97" s="239" t="s">
        <v>442</v>
      </c>
      <c r="BG97" s="230" t="s">
        <v>231</v>
      </c>
      <c r="BH97" s="230">
        <v>0</v>
      </c>
      <c r="BI97" s="240"/>
      <c r="BJ97" s="241" t="s">
        <v>615</v>
      </c>
      <c r="BK97" s="242" t="s">
        <v>468</v>
      </c>
      <c r="BL97" s="242"/>
      <c r="BM97" s="242" t="s">
        <v>217</v>
      </c>
      <c r="BN97" s="231" t="s">
        <v>200</v>
      </c>
      <c r="BO97" s="231">
        <f t="shared" si="36"/>
        <v>2023</v>
      </c>
      <c r="BP97" s="231">
        <f t="shared" si="37"/>
        <v>1</v>
      </c>
      <c r="BQ97" s="231" t="str">
        <f>+TEXT(BD97,"MMMM")</f>
        <v>MMMM</v>
      </c>
      <c r="BR97" s="231" t="s">
        <v>255</v>
      </c>
      <c r="BS97" s="231">
        <f t="shared" si="38"/>
        <v>16</v>
      </c>
      <c r="BT97" s="231">
        <v>17</v>
      </c>
      <c r="BU97" s="231" t="s">
        <v>481</v>
      </c>
      <c r="BV97" s="231">
        <v>1</v>
      </c>
      <c r="BW97" s="231"/>
      <c r="BX97" s="231"/>
      <c r="BY97" s="231"/>
      <c r="BZ97" s="238">
        <f t="shared" si="39"/>
        <v>0</v>
      </c>
      <c r="CA97" s="231"/>
      <c r="CB97" s="231" t="str">
        <f>+IF(BN97="йирик",CONCATENATE(E97," Инвестициялар, саноат ва савдо бош бошқармаси бошлиғи"),IF(BN97="ўрта",CONCATENATE(E97," Инвестициялар, саноат ва савдо бош бошқармаси бошлиғи биринчи ўринбосари"),_xlfn.CONCAT(F97," ҳокими ўринбосари")))</f>
        <v>Гурлан тумани ҳокими ўринбосари</v>
      </c>
      <c r="CC97" s="231" t="s">
        <v>219</v>
      </c>
      <c r="CD97" s="231" t="s">
        <v>220</v>
      </c>
      <c r="CE97" s="231" t="s">
        <v>221</v>
      </c>
      <c r="CF97" s="231" t="s">
        <v>471</v>
      </c>
      <c r="CG97" s="231" t="s">
        <v>472</v>
      </c>
      <c r="CH97" s="231"/>
      <c r="CI97" s="231"/>
      <c r="CJ97" s="231"/>
      <c r="CK97" s="243">
        <v>3</v>
      </c>
      <c r="CL97" s="243">
        <v>6</v>
      </c>
      <c r="CM97" s="244">
        <f t="shared" si="28"/>
        <v>3</v>
      </c>
      <c r="CN97" s="243"/>
      <c r="CO97" s="243">
        <f t="shared" si="29"/>
        <v>3</v>
      </c>
      <c r="CP97" s="245">
        <f t="shared" si="30"/>
        <v>0</v>
      </c>
      <c r="CR97" s="226"/>
    </row>
    <row r="98" spans="1:96" s="246" customFormat="1" ht="42" customHeight="1" x14ac:dyDescent="0.25">
      <c r="A98" s="227">
        <v>7</v>
      </c>
      <c r="B98" s="228">
        <f t="shared" si="22"/>
        <v>89</v>
      </c>
      <c r="C98" s="229">
        <v>18902</v>
      </c>
      <c r="D98" s="228" t="s">
        <v>185</v>
      </c>
      <c r="E98" s="228" t="s">
        <v>2</v>
      </c>
      <c r="F98" s="230" t="s">
        <v>6</v>
      </c>
      <c r="G98" s="231" t="s">
        <v>633</v>
      </c>
      <c r="H98" s="231" t="s">
        <v>512</v>
      </c>
      <c r="I98" s="230" t="s">
        <v>634</v>
      </c>
      <c r="J98" s="232">
        <f t="shared" si="33"/>
        <v>0</v>
      </c>
      <c r="K98" s="232">
        <v>45076</v>
      </c>
      <c r="L98" s="230" t="s">
        <v>189</v>
      </c>
      <c r="M98" s="233">
        <v>301465813</v>
      </c>
      <c r="N98" s="228" t="s">
        <v>531</v>
      </c>
      <c r="O98" s="228" t="s">
        <v>212</v>
      </c>
      <c r="P98" s="230" t="s">
        <v>240</v>
      </c>
      <c r="Q98" s="230" t="s">
        <v>515</v>
      </c>
      <c r="R98" s="230"/>
      <c r="S98" s="230" t="s">
        <v>272</v>
      </c>
      <c r="T98" s="230">
        <v>5</v>
      </c>
      <c r="U98" s="234">
        <v>130</v>
      </c>
      <c r="V98" s="234">
        <v>75.833333333333343</v>
      </c>
      <c r="W98" s="234">
        <v>0</v>
      </c>
      <c r="X98" s="234">
        <v>0</v>
      </c>
      <c r="Y98" s="234">
        <v>10.4</v>
      </c>
      <c r="Z98" s="235">
        <f t="shared" si="34"/>
        <v>1150</v>
      </c>
      <c r="AA98" s="235">
        <f t="shared" si="34"/>
        <v>1150</v>
      </c>
      <c r="AB98" s="236">
        <f t="shared" si="34"/>
        <v>1150</v>
      </c>
      <c r="AC98" s="236">
        <f t="shared" si="34"/>
        <v>1150</v>
      </c>
      <c r="AD98" s="234">
        <v>150</v>
      </c>
      <c r="AE98" s="234">
        <v>150</v>
      </c>
      <c r="AF98" s="237">
        <v>1150</v>
      </c>
      <c r="AG98" s="237">
        <v>1150</v>
      </c>
      <c r="AH98" s="234">
        <v>1000</v>
      </c>
      <c r="AI98" s="234">
        <v>1000</v>
      </c>
      <c r="AJ98" s="237">
        <v>0</v>
      </c>
      <c r="AK98" s="237">
        <v>0</v>
      </c>
      <c r="AL98" s="234"/>
      <c r="AM98" s="234">
        <v>0</v>
      </c>
      <c r="AN98" s="237">
        <v>0</v>
      </c>
      <c r="AO98" s="237">
        <v>0</v>
      </c>
      <c r="AP98" s="234"/>
      <c r="AQ98" s="234">
        <v>0</v>
      </c>
      <c r="AR98" s="237">
        <v>0</v>
      </c>
      <c r="AS98" s="237">
        <v>0</v>
      </c>
      <c r="AT98" s="230"/>
      <c r="AU98" s="230"/>
      <c r="AV98" s="238">
        <f t="shared" si="35"/>
        <v>50</v>
      </c>
      <c r="AW98" s="238">
        <f t="shared" si="35"/>
        <v>50</v>
      </c>
      <c r="AX98" s="234">
        <v>20</v>
      </c>
      <c r="AY98" s="234">
        <v>20</v>
      </c>
      <c r="AZ98" s="229">
        <v>30</v>
      </c>
      <c r="BA98" s="234">
        <v>30</v>
      </c>
      <c r="BB98" s="229"/>
      <c r="BC98" s="234">
        <v>0</v>
      </c>
      <c r="BD98" s="232">
        <v>45076</v>
      </c>
      <c r="BE98" s="232">
        <v>45058</v>
      </c>
      <c r="BF98" s="239" t="s">
        <v>338</v>
      </c>
      <c r="BG98" s="230" t="s">
        <v>217</v>
      </c>
      <c r="BH98" s="230">
        <v>0</v>
      </c>
      <c r="BI98" s="240"/>
      <c r="BJ98" s="241">
        <v>0</v>
      </c>
      <c r="BK98" s="242" t="s">
        <v>468</v>
      </c>
      <c r="BL98" s="242"/>
      <c r="BM98" s="242" t="s">
        <v>217</v>
      </c>
      <c r="BN98" s="231" t="s">
        <v>200</v>
      </c>
      <c r="BO98" s="231">
        <f t="shared" si="36"/>
        <v>2023</v>
      </c>
      <c r="BP98" s="231">
        <f t="shared" si="37"/>
        <v>2</v>
      </c>
      <c r="BQ98" s="231" t="s">
        <v>218</v>
      </c>
      <c r="BR98" s="231"/>
      <c r="BS98" s="231">
        <f t="shared" si="38"/>
        <v>30</v>
      </c>
      <c r="BT98" s="231"/>
      <c r="BU98" s="231" t="s">
        <v>218</v>
      </c>
      <c r="BV98" s="231"/>
      <c r="BW98" s="231"/>
      <c r="BX98" s="231"/>
      <c r="BY98" s="231"/>
      <c r="BZ98" s="238">
        <f t="shared" si="39"/>
        <v>0</v>
      </c>
      <c r="CA98" s="231"/>
      <c r="CB98" s="231" t="str">
        <f>+IF(BN98="йирик",CONCATENATE(E98," Инвестициялар, саноат ва савдо бош бошқармаси бошлиғи"),IF(BN98="ўрта",CONCATENATE(E98," Инвестициялар, саноат ва савдо бош бошқармаси бошлиғи биринчи ўринбосари"),_xlfn.CONCAT(F98," ҳокими ўринбосари")))</f>
        <v>Гурлан тумани ҳокими ўринбосари</v>
      </c>
      <c r="CC98" s="231" t="s">
        <v>219</v>
      </c>
      <c r="CD98" s="231" t="s">
        <v>220</v>
      </c>
      <c r="CE98" s="231" t="s">
        <v>221</v>
      </c>
      <c r="CF98" s="231" t="s">
        <v>471</v>
      </c>
      <c r="CG98" s="231" t="s">
        <v>472</v>
      </c>
      <c r="CH98" s="231"/>
      <c r="CI98" s="231"/>
      <c r="CJ98" s="231"/>
      <c r="CK98" s="243">
        <v>2</v>
      </c>
      <c r="CL98" s="243">
        <v>6</v>
      </c>
      <c r="CM98" s="244">
        <f t="shared" si="28"/>
        <v>4</v>
      </c>
      <c r="CN98" s="243"/>
      <c r="CO98" s="243">
        <f t="shared" si="29"/>
        <v>4</v>
      </c>
      <c r="CP98" s="245">
        <f t="shared" si="30"/>
        <v>-46</v>
      </c>
      <c r="CR98" s="226"/>
    </row>
    <row r="99" spans="1:96" s="246" customFormat="1" ht="42" customHeight="1" x14ac:dyDescent="0.25">
      <c r="A99" s="227">
        <v>7</v>
      </c>
      <c r="B99" s="228">
        <f t="shared" si="22"/>
        <v>90</v>
      </c>
      <c r="C99" s="229">
        <v>18849</v>
      </c>
      <c r="D99" s="228" t="s">
        <v>185</v>
      </c>
      <c r="E99" s="228" t="s">
        <v>2</v>
      </c>
      <c r="F99" s="230" t="s">
        <v>6</v>
      </c>
      <c r="G99" s="231" t="s">
        <v>635</v>
      </c>
      <c r="H99" s="231" t="s">
        <v>636</v>
      </c>
      <c r="I99" s="230" t="s">
        <v>637</v>
      </c>
      <c r="J99" s="232">
        <f t="shared" si="33"/>
        <v>0</v>
      </c>
      <c r="K99" s="232">
        <v>45005</v>
      </c>
      <c r="L99" s="230" t="s">
        <v>189</v>
      </c>
      <c r="M99" s="233">
        <v>301411895</v>
      </c>
      <c r="N99" s="228" t="s">
        <v>619</v>
      </c>
      <c r="O99" s="228" t="s">
        <v>277</v>
      </c>
      <c r="P99" s="230" t="s">
        <v>193</v>
      </c>
      <c r="Q99" s="230" t="s">
        <v>227</v>
      </c>
      <c r="R99" s="230" t="s">
        <v>310</v>
      </c>
      <c r="S99" s="230" t="s">
        <v>318</v>
      </c>
      <c r="T99" s="230">
        <v>50</v>
      </c>
      <c r="U99" s="234">
        <v>200</v>
      </c>
      <c r="V99" s="234">
        <v>150</v>
      </c>
      <c r="W99" s="234">
        <v>0</v>
      </c>
      <c r="X99" s="234">
        <v>0</v>
      </c>
      <c r="Y99" s="234">
        <v>16</v>
      </c>
      <c r="Z99" s="235">
        <f t="shared" si="34"/>
        <v>200</v>
      </c>
      <c r="AA99" s="235">
        <f t="shared" si="34"/>
        <v>200</v>
      </c>
      <c r="AB99" s="236">
        <f t="shared" si="34"/>
        <v>200</v>
      </c>
      <c r="AC99" s="236">
        <f t="shared" si="34"/>
        <v>200</v>
      </c>
      <c r="AD99" s="234">
        <v>100</v>
      </c>
      <c r="AE99" s="234">
        <v>100</v>
      </c>
      <c r="AF99" s="237">
        <v>100</v>
      </c>
      <c r="AG99" s="237">
        <v>100</v>
      </c>
      <c r="AH99" s="234">
        <v>100</v>
      </c>
      <c r="AI99" s="234">
        <v>100</v>
      </c>
      <c r="AJ99" s="237">
        <v>100</v>
      </c>
      <c r="AK99" s="237">
        <v>100</v>
      </c>
      <c r="AL99" s="234"/>
      <c r="AM99" s="234">
        <v>0</v>
      </c>
      <c r="AN99" s="237">
        <v>0</v>
      </c>
      <c r="AO99" s="237">
        <v>0</v>
      </c>
      <c r="AP99" s="234"/>
      <c r="AQ99" s="234">
        <v>0</v>
      </c>
      <c r="AR99" s="237">
        <v>0</v>
      </c>
      <c r="AS99" s="237">
        <v>0</v>
      </c>
      <c r="AT99" s="230"/>
      <c r="AU99" s="230"/>
      <c r="AV99" s="238">
        <f t="shared" si="35"/>
        <v>5</v>
      </c>
      <c r="AW99" s="238">
        <f t="shared" si="35"/>
        <v>5</v>
      </c>
      <c r="AX99" s="234">
        <v>5</v>
      </c>
      <c r="AY99" s="234">
        <v>5</v>
      </c>
      <c r="AZ99" s="229"/>
      <c r="BA99" s="234">
        <v>0</v>
      </c>
      <c r="BB99" s="229"/>
      <c r="BC99" s="234">
        <v>0</v>
      </c>
      <c r="BD99" s="232">
        <v>45005</v>
      </c>
      <c r="BE99" s="232">
        <v>44999</v>
      </c>
      <c r="BF99" s="239" t="s">
        <v>284</v>
      </c>
      <c r="BG99" s="230" t="s">
        <v>217</v>
      </c>
      <c r="BH99" s="230">
        <v>0</v>
      </c>
      <c r="BI99" s="240"/>
      <c r="BJ99" s="241">
        <v>0</v>
      </c>
      <c r="BK99" s="242" t="s">
        <v>468</v>
      </c>
      <c r="BL99" s="242"/>
      <c r="BM99" s="242" t="s">
        <v>217</v>
      </c>
      <c r="BN99" s="231" t="s">
        <v>200</v>
      </c>
      <c r="BO99" s="231">
        <f t="shared" si="36"/>
        <v>2023</v>
      </c>
      <c r="BP99" s="231">
        <f t="shared" si="37"/>
        <v>1</v>
      </c>
      <c r="BQ99" s="231" t="str">
        <f>+TEXT(BD99,"MMMM")</f>
        <v>MMMM</v>
      </c>
      <c r="BR99" s="231" t="s">
        <v>255</v>
      </c>
      <c r="BS99" s="231">
        <f t="shared" si="38"/>
        <v>20</v>
      </c>
      <c r="BT99" s="231">
        <v>24</v>
      </c>
      <c r="BU99" s="231" t="s">
        <v>255</v>
      </c>
      <c r="BV99" s="231">
        <v>1</v>
      </c>
      <c r="BW99" s="231"/>
      <c r="BX99" s="231"/>
      <c r="BY99" s="231"/>
      <c r="BZ99" s="238">
        <f t="shared" si="39"/>
        <v>0</v>
      </c>
      <c r="CA99" s="231"/>
      <c r="CB99" s="231" t="str">
        <f>+IF(BN99="йирик",CONCATENATE(E99," Инвестициялар, саноат ва савдо бош бошқармаси бошлиғи"),IF(BN99="ўрта",CONCATENATE(E99," Инвестициялар, саноат ва савдо бош бошқармаси бошлиғи биринчи ўринбосари"),_xlfn.CONCAT(F99," ҳокими ўринбосари")))</f>
        <v>Гурлан тумани ҳокими ўринбосари</v>
      </c>
      <c r="CC99" s="231" t="s">
        <v>233</v>
      </c>
      <c r="CD99" s="231" t="s">
        <v>234</v>
      </c>
      <c r="CE99" s="231" t="s">
        <v>206</v>
      </c>
      <c r="CF99" s="231" t="s">
        <v>499</v>
      </c>
      <c r="CG99" s="231" t="s">
        <v>206</v>
      </c>
      <c r="CH99" s="231"/>
      <c r="CI99" s="231"/>
      <c r="CJ99" s="231"/>
      <c r="CK99" s="243">
        <v>1</v>
      </c>
      <c r="CL99" s="243">
        <v>0</v>
      </c>
      <c r="CM99" s="244">
        <f t="shared" si="28"/>
        <v>-1</v>
      </c>
      <c r="CN99" s="243"/>
      <c r="CO99" s="243">
        <f t="shared" si="29"/>
        <v>-1</v>
      </c>
      <c r="CP99" s="245">
        <f t="shared" si="30"/>
        <v>-6</v>
      </c>
      <c r="CR99" s="226"/>
    </row>
    <row r="100" spans="1:96" s="246" customFormat="1" ht="42" customHeight="1" x14ac:dyDescent="0.25">
      <c r="A100" s="227">
        <v>7</v>
      </c>
      <c r="B100" s="228">
        <f t="shared" si="22"/>
        <v>91</v>
      </c>
      <c r="C100" s="229">
        <v>36616</v>
      </c>
      <c r="D100" s="228" t="s">
        <v>222</v>
      </c>
      <c r="E100" s="228" t="s">
        <v>2</v>
      </c>
      <c r="F100" s="230" t="s">
        <v>6</v>
      </c>
      <c r="G100" s="231" t="s">
        <v>638</v>
      </c>
      <c r="H100" s="231" t="s">
        <v>592</v>
      </c>
      <c r="I100" s="230" t="s">
        <v>639</v>
      </c>
      <c r="J100" s="232">
        <f t="shared" si="33"/>
        <v>0</v>
      </c>
      <c r="K100" s="232">
        <v>45290</v>
      </c>
      <c r="L100" s="230" t="s">
        <v>189</v>
      </c>
      <c r="M100" s="242">
        <v>301251759</v>
      </c>
      <c r="N100" s="230" t="s">
        <v>497</v>
      </c>
      <c r="O100" s="230" t="s">
        <v>252</v>
      </c>
      <c r="P100" s="230" t="s">
        <v>193</v>
      </c>
      <c r="Q100" s="230" t="s">
        <v>355</v>
      </c>
      <c r="R100" s="230">
        <v>0</v>
      </c>
      <c r="S100" s="230">
        <v>0</v>
      </c>
      <c r="T100" s="230">
        <v>0</v>
      </c>
      <c r="U100" s="230">
        <v>0</v>
      </c>
      <c r="V100" s="230">
        <v>0</v>
      </c>
      <c r="W100" s="230">
        <v>0</v>
      </c>
      <c r="X100" s="230">
        <v>0</v>
      </c>
      <c r="Y100" s="234">
        <v>175</v>
      </c>
      <c r="Z100" s="235">
        <f t="shared" si="34"/>
        <v>6000</v>
      </c>
      <c r="AA100" s="235">
        <f t="shared" si="34"/>
        <v>6000</v>
      </c>
      <c r="AB100" s="236">
        <f t="shared" si="34"/>
        <v>6000</v>
      </c>
      <c r="AC100" s="236">
        <f t="shared" si="34"/>
        <v>6000</v>
      </c>
      <c r="AD100" s="234">
        <v>4000</v>
      </c>
      <c r="AE100" s="234">
        <v>4000</v>
      </c>
      <c r="AF100" s="236">
        <v>6000</v>
      </c>
      <c r="AG100" s="236">
        <v>6000</v>
      </c>
      <c r="AH100" s="234">
        <v>2000</v>
      </c>
      <c r="AI100" s="234">
        <v>2000</v>
      </c>
      <c r="AJ100" s="237">
        <v>0</v>
      </c>
      <c r="AK100" s="237">
        <v>0</v>
      </c>
      <c r="AL100" s="234"/>
      <c r="AM100" s="234">
        <v>0</v>
      </c>
      <c r="AN100" s="237">
        <v>0</v>
      </c>
      <c r="AO100" s="237">
        <v>0</v>
      </c>
      <c r="AP100" s="234"/>
      <c r="AQ100" s="234">
        <v>0</v>
      </c>
      <c r="AR100" s="236">
        <v>0</v>
      </c>
      <c r="AS100" s="236">
        <v>0</v>
      </c>
      <c r="AT100" s="230"/>
      <c r="AU100" s="230"/>
      <c r="AV100" s="238">
        <f t="shared" si="35"/>
        <v>15</v>
      </c>
      <c r="AW100" s="238">
        <f t="shared" si="35"/>
        <v>15</v>
      </c>
      <c r="AX100" s="234">
        <v>15</v>
      </c>
      <c r="AY100" s="234">
        <v>15</v>
      </c>
      <c r="AZ100" s="229"/>
      <c r="BA100" s="234">
        <v>0</v>
      </c>
      <c r="BB100" s="229"/>
      <c r="BC100" s="234">
        <v>0</v>
      </c>
      <c r="BD100" s="232">
        <v>45290</v>
      </c>
      <c r="BE100" s="232">
        <v>45070</v>
      </c>
      <c r="BF100" s="239" t="s">
        <v>640</v>
      </c>
      <c r="BG100" s="230" t="s">
        <v>498</v>
      </c>
      <c r="BH100" s="230"/>
      <c r="BI100" s="240"/>
      <c r="BJ100" s="241"/>
      <c r="BK100" s="242" t="s">
        <v>468</v>
      </c>
      <c r="BL100" s="242"/>
      <c r="BM100" s="242" t="s">
        <v>217</v>
      </c>
      <c r="BN100" s="231" t="s">
        <v>641</v>
      </c>
      <c r="BO100" s="231">
        <f t="shared" si="36"/>
        <v>2023</v>
      </c>
      <c r="BP100" s="231">
        <f t="shared" si="37"/>
        <v>4</v>
      </c>
      <c r="BQ100" s="231" t="str">
        <f>+TEXT(BD100,"MMMM")</f>
        <v>MMMM</v>
      </c>
      <c r="BR100" s="231"/>
      <c r="BS100" s="231">
        <f t="shared" si="38"/>
        <v>30</v>
      </c>
      <c r="BT100" s="231"/>
      <c r="BU100" s="231" t="s">
        <v>218</v>
      </c>
      <c r="BV100" s="231"/>
      <c r="BW100" s="231"/>
      <c r="BX100" s="231"/>
      <c r="BY100" s="231"/>
      <c r="BZ100" s="238">
        <f t="shared" si="39"/>
        <v>0</v>
      </c>
      <c r="CA100" s="231"/>
      <c r="CB100" s="231"/>
      <c r="CC100" s="231" t="s">
        <v>358</v>
      </c>
      <c r="CD100" s="231" t="s">
        <v>359</v>
      </c>
      <c r="CE100" s="231" t="s">
        <v>204</v>
      </c>
      <c r="CF100" s="231" t="s">
        <v>471</v>
      </c>
      <c r="CG100" s="231" t="s">
        <v>472</v>
      </c>
      <c r="CH100" s="231"/>
      <c r="CI100" s="231"/>
      <c r="CJ100" s="231"/>
      <c r="CK100" s="243"/>
      <c r="CL100" s="243"/>
      <c r="CM100" s="244">
        <f t="shared" si="28"/>
        <v>0</v>
      </c>
      <c r="CN100" s="243"/>
      <c r="CO100" s="243">
        <f t="shared" si="29"/>
        <v>0</v>
      </c>
      <c r="CP100" s="245">
        <f t="shared" si="30"/>
        <v>-15</v>
      </c>
      <c r="CR100" s="226"/>
    </row>
    <row r="101" spans="1:96" s="246" customFormat="1" ht="42" customHeight="1" x14ac:dyDescent="0.25">
      <c r="A101" s="227">
        <v>7</v>
      </c>
      <c r="B101" s="228">
        <f t="shared" si="22"/>
        <v>92</v>
      </c>
      <c r="C101" s="229">
        <v>18891</v>
      </c>
      <c r="D101" s="228" t="s">
        <v>185</v>
      </c>
      <c r="E101" s="228" t="s">
        <v>2</v>
      </c>
      <c r="F101" s="230" t="s">
        <v>6</v>
      </c>
      <c r="G101" s="231" t="s">
        <v>642</v>
      </c>
      <c r="H101" s="231" t="s">
        <v>643</v>
      </c>
      <c r="I101" s="230" t="s">
        <v>644</v>
      </c>
      <c r="J101" s="232">
        <f t="shared" si="33"/>
        <v>0</v>
      </c>
      <c r="K101" s="232">
        <v>45017</v>
      </c>
      <c r="L101" s="230" t="s">
        <v>189</v>
      </c>
      <c r="M101" s="233">
        <v>300125642</v>
      </c>
      <c r="N101" s="228" t="s">
        <v>492</v>
      </c>
      <c r="O101" s="228" t="s">
        <v>192</v>
      </c>
      <c r="P101" s="230" t="s">
        <v>193</v>
      </c>
      <c r="Q101" s="230" t="s">
        <v>194</v>
      </c>
      <c r="R101" s="230"/>
      <c r="S101" s="230" t="s">
        <v>195</v>
      </c>
      <c r="T101" s="230" t="s">
        <v>184</v>
      </c>
      <c r="U101" s="234">
        <v>550</v>
      </c>
      <c r="V101" s="234">
        <v>366.66666666666669</v>
      </c>
      <c r="W101" s="234">
        <v>0</v>
      </c>
      <c r="X101" s="234">
        <v>0</v>
      </c>
      <c r="Y101" s="234">
        <v>44</v>
      </c>
      <c r="Z101" s="235">
        <f t="shared" si="34"/>
        <v>600</v>
      </c>
      <c r="AA101" s="235">
        <f t="shared" si="34"/>
        <v>600</v>
      </c>
      <c r="AB101" s="236">
        <f t="shared" si="34"/>
        <v>519</v>
      </c>
      <c r="AC101" s="236">
        <f t="shared" si="34"/>
        <v>519</v>
      </c>
      <c r="AD101" s="234">
        <v>200</v>
      </c>
      <c r="AE101" s="234">
        <v>200</v>
      </c>
      <c r="AF101" s="237">
        <v>200</v>
      </c>
      <c r="AG101" s="237">
        <v>200</v>
      </c>
      <c r="AH101" s="234">
        <v>400</v>
      </c>
      <c r="AI101" s="234">
        <v>400</v>
      </c>
      <c r="AJ101" s="237">
        <v>319</v>
      </c>
      <c r="AK101" s="237">
        <v>319</v>
      </c>
      <c r="AL101" s="234"/>
      <c r="AM101" s="234">
        <v>0</v>
      </c>
      <c r="AN101" s="237">
        <v>0</v>
      </c>
      <c r="AO101" s="237">
        <v>0</v>
      </c>
      <c r="AP101" s="234"/>
      <c r="AQ101" s="234">
        <v>0</v>
      </c>
      <c r="AR101" s="237">
        <v>0</v>
      </c>
      <c r="AS101" s="237">
        <v>0</v>
      </c>
      <c r="AT101" s="230"/>
      <c r="AU101" s="230"/>
      <c r="AV101" s="238">
        <f t="shared" si="35"/>
        <v>2</v>
      </c>
      <c r="AW101" s="238">
        <f t="shared" si="35"/>
        <v>5</v>
      </c>
      <c r="AX101" s="234">
        <v>2</v>
      </c>
      <c r="AY101" s="234">
        <v>5</v>
      </c>
      <c r="AZ101" s="229"/>
      <c r="BA101" s="229">
        <v>0</v>
      </c>
      <c r="BB101" s="229"/>
      <c r="BC101" s="229">
        <v>0</v>
      </c>
      <c r="BD101" s="232">
        <v>45017</v>
      </c>
      <c r="BE101" s="232">
        <v>44966</v>
      </c>
      <c r="BF101" s="239" t="s">
        <v>422</v>
      </c>
      <c r="BG101" s="230" t="s">
        <v>231</v>
      </c>
      <c r="BH101" s="230">
        <v>0</v>
      </c>
      <c r="BI101" s="240"/>
      <c r="BJ101" s="241">
        <v>0</v>
      </c>
      <c r="BK101" s="242" t="s">
        <v>468</v>
      </c>
      <c r="BL101" s="242"/>
      <c r="BM101" s="242" t="s">
        <v>217</v>
      </c>
      <c r="BN101" s="231" t="s">
        <v>200</v>
      </c>
      <c r="BO101" s="231">
        <f t="shared" si="36"/>
        <v>2023</v>
      </c>
      <c r="BP101" s="231">
        <f t="shared" si="37"/>
        <v>2</v>
      </c>
      <c r="BQ101" s="231" t="str">
        <f>+TEXT(BD101,"MMMM")</f>
        <v>MMMM</v>
      </c>
      <c r="BR101" s="231"/>
      <c r="BS101" s="231">
        <f t="shared" si="38"/>
        <v>1</v>
      </c>
      <c r="BT101" s="231">
        <v>17</v>
      </c>
      <c r="BU101" s="231" t="s">
        <v>201</v>
      </c>
      <c r="BV101" s="231">
        <v>1</v>
      </c>
      <c r="BW101" s="231"/>
      <c r="BX101" s="231"/>
      <c r="BY101" s="231"/>
      <c r="BZ101" s="238">
        <f t="shared" si="39"/>
        <v>3</v>
      </c>
      <c r="CA101" s="231"/>
      <c r="CB101" s="231" t="str">
        <f>+IF(BN101="йирик",CONCATENATE(E101," Инвестициялар, саноат ва савдо бош бошқармаси бошлиғи"),IF(BN101="ўрта",CONCATENATE(E101," Инвестициялар, саноат ва савдо бош бошқармаси бошлиғи биринчи ўринбосари"),_xlfn.CONCAT(F101," ҳокими ўринбосари")))</f>
        <v>Гурлан тумани ҳокими ўринбосари</v>
      </c>
      <c r="CC101" s="231" t="s">
        <v>202</v>
      </c>
      <c r="CD101" s="231" t="s">
        <v>469</v>
      </c>
      <c r="CE101" s="231" t="s">
        <v>470</v>
      </c>
      <c r="CF101" s="231" t="s">
        <v>499</v>
      </c>
      <c r="CG101" s="231" t="s">
        <v>206</v>
      </c>
      <c r="CH101" s="231"/>
      <c r="CI101" s="231"/>
      <c r="CJ101" s="231"/>
      <c r="CK101" s="243">
        <v>7</v>
      </c>
      <c r="CL101" s="243">
        <v>7</v>
      </c>
      <c r="CM101" s="244">
        <f t="shared" si="28"/>
        <v>0</v>
      </c>
      <c r="CN101" s="243"/>
      <c r="CO101" s="243">
        <f t="shared" si="29"/>
        <v>0</v>
      </c>
      <c r="CP101" s="245">
        <f t="shared" si="30"/>
        <v>-2</v>
      </c>
      <c r="CR101" s="226"/>
    </row>
    <row r="102" spans="1:96" s="246" customFormat="1" ht="42" customHeight="1" x14ac:dyDescent="0.25">
      <c r="A102" s="227">
        <v>7</v>
      </c>
      <c r="B102" s="228">
        <f t="shared" si="22"/>
        <v>93</v>
      </c>
      <c r="C102" s="229"/>
      <c r="D102" s="228"/>
      <c r="E102" s="228"/>
      <c r="F102" s="230" t="s">
        <v>6</v>
      </c>
      <c r="G102" s="231" t="s">
        <v>645</v>
      </c>
      <c r="H102" s="231" t="s">
        <v>512</v>
      </c>
      <c r="I102" s="230" t="str">
        <f>+CONCATENATE(G102," ",H102)</f>
        <v>"Дўсимбий Чорва" фермер хўжалиги Интенсив боғ ташкил этиш</v>
      </c>
      <c r="J102" s="232"/>
      <c r="K102" s="232"/>
      <c r="L102" s="230"/>
      <c r="M102" s="233">
        <v>205727858</v>
      </c>
      <c r="N102" s="228"/>
      <c r="O102" s="228"/>
      <c r="P102" s="230"/>
      <c r="Q102" s="230"/>
      <c r="R102" s="230"/>
      <c r="S102" s="230"/>
      <c r="T102" s="230"/>
      <c r="U102" s="234"/>
      <c r="V102" s="234"/>
      <c r="W102" s="234"/>
      <c r="X102" s="234"/>
      <c r="Y102" s="234"/>
      <c r="Z102" s="235"/>
      <c r="AA102" s="235"/>
      <c r="AB102" s="236"/>
      <c r="AC102" s="236"/>
      <c r="AD102" s="234"/>
      <c r="AE102" s="234"/>
      <c r="AF102" s="237"/>
      <c r="AG102" s="237"/>
      <c r="AH102" s="234"/>
      <c r="AI102" s="234"/>
      <c r="AJ102" s="237"/>
      <c r="AK102" s="237"/>
      <c r="AL102" s="234"/>
      <c r="AM102" s="234"/>
      <c r="AN102" s="237"/>
      <c r="AO102" s="237"/>
      <c r="AP102" s="234"/>
      <c r="AQ102" s="234"/>
      <c r="AR102" s="237"/>
      <c r="AS102" s="237"/>
      <c r="AT102" s="230"/>
      <c r="AU102" s="230"/>
      <c r="AV102" s="238"/>
      <c r="AW102" s="238">
        <v>16</v>
      </c>
      <c r="AX102" s="234"/>
      <c r="AY102" s="234"/>
      <c r="AZ102" s="229"/>
      <c r="BA102" s="229"/>
      <c r="BB102" s="229"/>
      <c r="BC102" s="229"/>
      <c r="BD102" s="232"/>
      <c r="BE102" s="232"/>
      <c r="BF102" s="239"/>
      <c r="BG102" s="230"/>
      <c r="BH102" s="230"/>
      <c r="BI102" s="240"/>
      <c r="BJ102" s="241"/>
      <c r="BK102" s="242"/>
      <c r="BL102" s="242"/>
      <c r="BM102" s="242"/>
      <c r="BN102" s="231"/>
      <c r="BO102" s="231"/>
      <c r="BP102" s="231"/>
      <c r="BQ102" s="231"/>
      <c r="BR102" s="231"/>
      <c r="BS102" s="231"/>
      <c r="BT102" s="231"/>
      <c r="BU102" s="231"/>
      <c r="BV102" s="231"/>
      <c r="BW102" s="231"/>
      <c r="BX102" s="231"/>
      <c r="BY102" s="231"/>
      <c r="BZ102" s="238"/>
      <c r="CA102" s="231"/>
      <c r="CB102" s="231"/>
      <c r="CC102" s="231"/>
      <c r="CD102" s="231"/>
      <c r="CE102" s="231"/>
      <c r="CF102" s="231"/>
      <c r="CG102" s="231"/>
      <c r="CH102" s="231"/>
      <c r="CI102" s="231"/>
      <c r="CJ102" s="231"/>
      <c r="CK102" s="243">
        <v>2</v>
      </c>
      <c r="CL102" s="243">
        <v>6</v>
      </c>
      <c r="CM102" s="244">
        <f t="shared" si="28"/>
        <v>4</v>
      </c>
      <c r="CN102" s="243"/>
      <c r="CO102" s="243">
        <f t="shared" si="29"/>
        <v>4</v>
      </c>
      <c r="CP102" s="245">
        <f t="shared" si="30"/>
        <v>4</v>
      </c>
      <c r="CR102" s="226"/>
    </row>
    <row r="103" spans="1:96" s="246" customFormat="1" ht="42" customHeight="1" x14ac:dyDescent="0.25">
      <c r="A103" s="227">
        <v>10</v>
      </c>
      <c r="B103" s="228">
        <f t="shared" si="22"/>
        <v>94</v>
      </c>
      <c r="C103" s="229"/>
      <c r="D103" s="228"/>
      <c r="E103" s="228"/>
      <c r="F103" s="230" t="s">
        <v>6</v>
      </c>
      <c r="G103" s="231" t="s">
        <v>646</v>
      </c>
      <c r="H103" s="231" t="s">
        <v>647</v>
      </c>
      <c r="I103" s="230" t="str">
        <f>+CONCATENATE(G103," ",H103)</f>
        <v>"Рахманов Яшнар" фермер хўжалиги Интенсив боғ ташкил этиш (кенгайтириш)</v>
      </c>
      <c r="J103" s="232"/>
      <c r="K103" s="232"/>
      <c r="L103" s="230"/>
      <c r="M103" s="233">
        <v>205507656</v>
      </c>
      <c r="N103" s="228"/>
      <c r="O103" s="228"/>
      <c r="P103" s="230"/>
      <c r="Q103" s="230"/>
      <c r="R103" s="230"/>
      <c r="S103" s="230"/>
      <c r="T103" s="230"/>
      <c r="U103" s="234"/>
      <c r="V103" s="234"/>
      <c r="W103" s="234"/>
      <c r="X103" s="234"/>
      <c r="Y103" s="234"/>
      <c r="Z103" s="235"/>
      <c r="AA103" s="235"/>
      <c r="AB103" s="236"/>
      <c r="AC103" s="236"/>
      <c r="AD103" s="234"/>
      <c r="AE103" s="234"/>
      <c r="AF103" s="237"/>
      <c r="AG103" s="237"/>
      <c r="AH103" s="234"/>
      <c r="AI103" s="234"/>
      <c r="AJ103" s="237"/>
      <c r="AK103" s="237"/>
      <c r="AL103" s="234"/>
      <c r="AM103" s="234"/>
      <c r="AN103" s="237"/>
      <c r="AO103" s="237"/>
      <c r="AP103" s="234"/>
      <c r="AQ103" s="234"/>
      <c r="AR103" s="237"/>
      <c r="AS103" s="237"/>
      <c r="AT103" s="230"/>
      <c r="AU103" s="230"/>
      <c r="AV103" s="238"/>
      <c r="AW103" s="238">
        <v>15</v>
      </c>
      <c r="AX103" s="234"/>
      <c r="AY103" s="234"/>
      <c r="AZ103" s="229"/>
      <c r="BA103" s="229"/>
      <c r="BB103" s="229"/>
      <c r="BC103" s="229"/>
      <c r="BD103" s="232"/>
      <c r="BE103" s="232"/>
      <c r="BF103" s="239"/>
      <c r="BG103" s="230"/>
      <c r="BH103" s="230"/>
      <c r="BI103" s="240"/>
      <c r="BJ103" s="241"/>
      <c r="BK103" s="242"/>
      <c r="BL103" s="242"/>
      <c r="BM103" s="242"/>
      <c r="BN103" s="231"/>
      <c r="BO103" s="231"/>
      <c r="BP103" s="231"/>
      <c r="BQ103" s="231"/>
      <c r="BR103" s="231"/>
      <c r="BS103" s="231"/>
      <c r="BT103" s="231"/>
      <c r="BU103" s="231"/>
      <c r="BV103" s="231"/>
      <c r="BW103" s="231"/>
      <c r="BX103" s="231"/>
      <c r="BY103" s="231"/>
      <c r="BZ103" s="238"/>
      <c r="CA103" s="231"/>
      <c r="CB103" s="231"/>
      <c r="CC103" s="231"/>
      <c r="CD103" s="231"/>
      <c r="CE103" s="231"/>
      <c r="CF103" s="231"/>
      <c r="CG103" s="231"/>
      <c r="CH103" s="231"/>
      <c r="CI103" s="231"/>
      <c r="CJ103" s="231"/>
      <c r="CK103" s="243">
        <v>68</v>
      </c>
      <c r="CL103" s="243">
        <v>7</v>
      </c>
      <c r="CM103" s="244">
        <f t="shared" si="28"/>
        <v>-61</v>
      </c>
      <c r="CN103" s="243">
        <v>2</v>
      </c>
      <c r="CO103" s="243">
        <f t="shared" si="29"/>
        <v>-59</v>
      </c>
      <c r="CP103" s="245">
        <f t="shared" si="30"/>
        <v>-59</v>
      </c>
      <c r="CR103" s="226"/>
    </row>
    <row r="104" spans="1:96" s="246" customFormat="1" ht="42" customHeight="1" x14ac:dyDescent="0.25">
      <c r="A104" s="227">
        <v>10</v>
      </c>
      <c r="B104" s="228">
        <f t="shared" si="22"/>
        <v>95</v>
      </c>
      <c r="C104" s="229">
        <v>18850</v>
      </c>
      <c r="D104" s="228" t="s">
        <v>185</v>
      </c>
      <c r="E104" s="228" t="s">
        <v>2</v>
      </c>
      <c r="F104" s="230" t="s">
        <v>6</v>
      </c>
      <c r="G104" s="231" t="s">
        <v>648</v>
      </c>
      <c r="H104" s="231" t="s">
        <v>585</v>
      </c>
      <c r="I104" s="230" t="s">
        <v>649</v>
      </c>
      <c r="J104" s="232">
        <f>+K104-BD104</f>
        <v>0</v>
      </c>
      <c r="K104" s="232">
        <v>45200</v>
      </c>
      <c r="L104" s="230" t="s">
        <v>330</v>
      </c>
      <c r="M104" s="233">
        <v>205502323</v>
      </c>
      <c r="N104" s="228" t="s">
        <v>534</v>
      </c>
      <c r="O104" s="228" t="s">
        <v>212</v>
      </c>
      <c r="P104" s="230" t="s">
        <v>240</v>
      </c>
      <c r="Q104" s="230" t="s">
        <v>515</v>
      </c>
      <c r="R104" s="230"/>
      <c r="S104" s="230" t="s">
        <v>272</v>
      </c>
      <c r="T104" s="230">
        <v>36</v>
      </c>
      <c r="U104" s="234">
        <v>200</v>
      </c>
      <c r="V104" s="234">
        <v>33.333333333333336</v>
      </c>
      <c r="W104" s="234">
        <v>0</v>
      </c>
      <c r="X104" s="234">
        <v>0</v>
      </c>
      <c r="Y104" s="234">
        <v>16</v>
      </c>
      <c r="Z104" s="235">
        <f>+AD104+AH104+AL104*11.9+AP104*11.9</f>
        <v>200</v>
      </c>
      <c r="AA104" s="235">
        <f>+AE104+AI104+AM104*11.9+AQ104*11.9</f>
        <v>200</v>
      </c>
      <c r="AB104" s="236">
        <f>+AF104+AJ104+AN104*11.9+AR104*11.9</f>
        <v>1700</v>
      </c>
      <c r="AC104" s="236">
        <f>+AG104+AK104+AO104*11.9+AS104*11.9</f>
        <v>1700</v>
      </c>
      <c r="AD104" s="234">
        <v>200</v>
      </c>
      <c r="AE104" s="234">
        <v>200</v>
      </c>
      <c r="AF104" s="237">
        <v>1700</v>
      </c>
      <c r="AG104" s="237">
        <v>1700</v>
      </c>
      <c r="AH104" s="234"/>
      <c r="AI104" s="234">
        <v>0</v>
      </c>
      <c r="AJ104" s="237">
        <v>0</v>
      </c>
      <c r="AK104" s="237">
        <v>0</v>
      </c>
      <c r="AL104" s="234"/>
      <c r="AM104" s="234">
        <v>0</v>
      </c>
      <c r="AN104" s="237">
        <v>0</v>
      </c>
      <c r="AO104" s="237">
        <v>0</v>
      </c>
      <c r="AP104" s="234"/>
      <c r="AQ104" s="234">
        <v>0</v>
      </c>
      <c r="AR104" s="237">
        <v>0</v>
      </c>
      <c r="AS104" s="237">
        <v>0</v>
      </c>
      <c r="AT104" s="230"/>
      <c r="AU104" s="230"/>
      <c r="AV104" s="238">
        <f>+AX104+AZ104+BB104</f>
        <v>25</v>
      </c>
      <c r="AW104" s="238">
        <f>+AY104+BA104+BC104</f>
        <v>25</v>
      </c>
      <c r="AX104" s="234">
        <v>25</v>
      </c>
      <c r="AY104" s="234">
        <v>5</v>
      </c>
      <c r="AZ104" s="229"/>
      <c r="BA104" s="234">
        <v>20</v>
      </c>
      <c r="BB104" s="229"/>
      <c r="BC104" s="234">
        <v>0</v>
      </c>
      <c r="BD104" s="232">
        <v>45200</v>
      </c>
      <c r="BE104" s="232">
        <v>45058</v>
      </c>
      <c r="BF104" s="239" t="s">
        <v>650</v>
      </c>
      <c r="BG104" s="230" t="s">
        <v>254</v>
      </c>
      <c r="BH104" s="230">
        <v>0</v>
      </c>
      <c r="BI104" s="240"/>
      <c r="BJ104" s="241">
        <v>0</v>
      </c>
      <c r="BK104" s="242" t="s">
        <v>468</v>
      </c>
      <c r="BL104" s="242"/>
      <c r="BM104" s="242" t="s">
        <v>217</v>
      </c>
      <c r="BN104" s="231" t="s">
        <v>200</v>
      </c>
      <c r="BO104" s="231">
        <f>+YEAR(BD104)</f>
        <v>2023</v>
      </c>
      <c r="BP104" s="231">
        <f>+ROUNDUP(MONTH(BD104)/3,0)</f>
        <v>4</v>
      </c>
      <c r="BQ104" s="231" t="str">
        <f>+TEXT(BD104,"MMMM")</f>
        <v>MMMM</v>
      </c>
      <c r="BR104" s="231"/>
      <c r="BS104" s="231">
        <f>+DAY(BD104)</f>
        <v>1</v>
      </c>
      <c r="BT104" s="231"/>
      <c r="BU104" s="231" t="s">
        <v>218</v>
      </c>
      <c r="BV104" s="231"/>
      <c r="BW104" s="231"/>
      <c r="BX104" s="231"/>
      <c r="BY104" s="231"/>
      <c r="BZ104" s="238">
        <f>+IF(BF104&gt;0,AW104-AV104,0)</f>
        <v>0</v>
      </c>
      <c r="CA104" s="231"/>
      <c r="CB104" s="231" t="str">
        <f>+IF(BN104="йирик",CONCATENATE(E104," Инвестициялар, саноат ва савдо бош бошқармаси бошлиғи"),IF(BN104="ўрта",CONCATENATE(E104," Инвестициялар, саноат ва савдо бош бошқармаси бошлиғи биринчи ўринбосари"),_xlfn.CONCAT(F104," ҳокими ўринбосари")))</f>
        <v>Гурлан тумани ҳокими ўринбосари</v>
      </c>
      <c r="CC104" s="231" t="s">
        <v>219</v>
      </c>
      <c r="CD104" s="231" t="s">
        <v>220</v>
      </c>
      <c r="CE104" s="231" t="s">
        <v>221</v>
      </c>
      <c r="CF104" s="231" t="s">
        <v>478</v>
      </c>
      <c r="CG104" s="231" t="s">
        <v>204</v>
      </c>
      <c r="CH104" s="231"/>
      <c r="CI104" s="231"/>
      <c r="CJ104" s="231"/>
      <c r="CK104" s="243">
        <v>62</v>
      </c>
      <c r="CL104" s="243">
        <v>9</v>
      </c>
      <c r="CM104" s="244">
        <f t="shared" si="28"/>
        <v>-53</v>
      </c>
      <c r="CN104" s="243">
        <v>5</v>
      </c>
      <c r="CO104" s="243">
        <f t="shared" si="29"/>
        <v>-48</v>
      </c>
      <c r="CP104" s="245">
        <f t="shared" si="30"/>
        <v>-73</v>
      </c>
      <c r="CR104" s="226"/>
    </row>
    <row r="105" spans="1:96" s="246" customFormat="1" ht="42" customHeight="1" x14ac:dyDescent="0.25">
      <c r="A105" s="227">
        <v>10</v>
      </c>
      <c r="B105" s="228">
        <f t="shared" si="22"/>
        <v>96</v>
      </c>
      <c r="C105" s="229"/>
      <c r="D105" s="228"/>
      <c r="E105" s="228"/>
      <c r="F105" s="230" t="s">
        <v>6</v>
      </c>
      <c r="G105" s="231" t="s">
        <v>651</v>
      </c>
      <c r="H105" s="231" t="s">
        <v>512</v>
      </c>
      <c r="I105" s="230" t="str">
        <f>+CONCATENATE(G105," ",H105)</f>
        <v>"Эрка Жуманиёз" фермер хўжалиги Интенсив боғ ташкил этиш</v>
      </c>
      <c r="J105" s="232"/>
      <c r="K105" s="232"/>
      <c r="L105" s="230"/>
      <c r="M105" s="233">
        <v>205481114</v>
      </c>
      <c r="N105" s="228"/>
      <c r="O105" s="228"/>
      <c r="P105" s="230"/>
      <c r="Q105" s="230"/>
      <c r="R105" s="230"/>
      <c r="S105" s="230"/>
      <c r="T105" s="230"/>
      <c r="U105" s="234"/>
      <c r="V105" s="234"/>
      <c r="W105" s="234"/>
      <c r="X105" s="234"/>
      <c r="Y105" s="234"/>
      <c r="Z105" s="235"/>
      <c r="AA105" s="235"/>
      <c r="AB105" s="236"/>
      <c r="AC105" s="236"/>
      <c r="AD105" s="234"/>
      <c r="AE105" s="234"/>
      <c r="AF105" s="237"/>
      <c r="AG105" s="237"/>
      <c r="AH105" s="234"/>
      <c r="AI105" s="234"/>
      <c r="AJ105" s="237"/>
      <c r="AK105" s="237"/>
      <c r="AL105" s="234"/>
      <c r="AM105" s="234"/>
      <c r="AN105" s="237"/>
      <c r="AO105" s="237"/>
      <c r="AP105" s="234"/>
      <c r="AQ105" s="234"/>
      <c r="AR105" s="237"/>
      <c r="AS105" s="237"/>
      <c r="AT105" s="230"/>
      <c r="AU105" s="230"/>
      <c r="AV105" s="238"/>
      <c r="AW105" s="238">
        <v>16</v>
      </c>
      <c r="AX105" s="234"/>
      <c r="AY105" s="234"/>
      <c r="AZ105" s="229"/>
      <c r="BA105" s="229"/>
      <c r="BB105" s="229"/>
      <c r="BC105" s="229"/>
      <c r="BD105" s="232"/>
      <c r="BE105" s="232"/>
      <c r="BF105" s="239"/>
      <c r="BG105" s="230"/>
      <c r="BH105" s="230"/>
      <c r="BI105" s="240"/>
      <c r="BJ105" s="241"/>
      <c r="BK105" s="242"/>
      <c r="BL105" s="242"/>
      <c r="BM105" s="242"/>
      <c r="BN105" s="231"/>
      <c r="BO105" s="231"/>
      <c r="BP105" s="231"/>
      <c r="BQ105" s="231"/>
      <c r="BR105" s="231"/>
      <c r="BS105" s="231"/>
      <c r="BT105" s="231"/>
      <c r="BU105" s="231"/>
      <c r="BV105" s="231"/>
      <c r="BW105" s="231"/>
      <c r="BX105" s="231"/>
      <c r="BY105" s="231"/>
      <c r="BZ105" s="238"/>
      <c r="CA105" s="231"/>
      <c r="CB105" s="231"/>
      <c r="CC105" s="231"/>
      <c r="CD105" s="231"/>
      <c r="CE105" s="231"/>
      <c r="CF105" s="231"/>
      <c r="CG105" s="231"/>
      <c r="CH105" s="231"/>
      <c r="CI105" s="231"/>
      <c r="CJ105" s="231"/>
      <c r="CK105" s="243">
        <v>11</v>
      </c>
      <c r="CL105" s="243">
        <v>9</v>
      </c>
      <c r="CM105" s="244">
        <f t="shared" si="28"/>
        <v>-2</v>
      </c>
      <c r="CN105" s="243"/>
      <c r="CO105" s="243">
        <f t="shared" si="29"/>
        <v>-2</v>
      </c>
      <c r="CP105" s="245">
        <f t="shared" si="30"/>
        <v>-2</v>
      </c>
      <c r="CR105" s="226"/>
    </row>
    <row r="106" spans="1:96" s="246" customFormat="1" ht="42" customHeight="1" x14ac:dyDescent="0.25">
      <c r="A106" s="227">
        <v>10</v>
      </c>
      <c r="B106" s="228">
        <f t="shared" si="22"/>
        <v>97</v>
      </c>
      <c r="C106" s="229"/>
      <c r="D106" s="228"/>
      <c r="E106" s="228"/>
      <c r="F106" s="230" t="s">
        <v>6</v>
      </c>
      <c r="G106" s="231" t="s">
        <v>652</v>
      </c>
      <c r="H106" s="231" t="s">
        <v>512</v>
      </c>
      <c r="I106" s="230" t="str">
        <f>+CONCATENATE(G106," ",H106)</f>
        <v>"Шукуржон Дукончи" фермер хўжалиги Интенсив боғ ташкил этиш</v>
      </c>
      <c r="J106" s="232"/>
      <c r="K106" s="232"/>
      <c r="L106" s="230"/>
      <c r="M106" s="233">
        <v>205408676</v>
      </c>
      <c r="N106" s="228"/>
      <c r="O106" s="228"/>
      <c r="P106" s="230"/>
      <c r="Q106" s="230"/>
      <c r="R106" s="230"/>
      <c r="S106" s="230"/>
      <c r="T106" s="230"/>
      <c r="U106" s="234"/>
      <c r="V106" s="234"/>
      <c r="W106" s="234"/>
      <c r="X106" s="234"/>
      <c r="Y106" s="234"/>
      <c r="Z106" s="235"/>
      <c r="AA106" s="235"/>
      <c r="AB106" s="236"/>
      <c r="AC106" s="236"/>
      <c r="AD106" s="234"/>
      <c r="AE106" s="234"/>
      <c r="AF106" s="237"/>
      <c r="AG106" s="237"/>
      <c r="AH106" s="234"/>
      <c r="AI106" s="234"/>
      <c r="AJ106" s="237"/>
      <c r="AK106" s="237"/>
      <c r="AL106" s="234"/>
      <c r="AM106" s="234"/>
      <c r="AN106" s="237"/>
      <c r="AO106" s="237"/>
      <c r="AP106" s="234"/>
      <c r="AQ106" s="234"/>
      <c r="AR106" s="237"/>
      <c r="AS106" s="237"/>
      <c r="AT106" s="230"/>
      <c r="AU106" s="230"/>
      <c r="AV106" s="238"/>
      <c r="AW106" s="238">
        <v>14</v>
      </c>
      <c r="AX106" s="234"/>
      <c r="AY106" s="234"/>
      <c r="AZ106" s="229"/>
      <c r="BA106" s="229"/>
      <c r="BB106" s="229"/>
      <c r="BC106" s="229"/>
      <c r="BD106" s="232"/>
      <c r="BE106" s="232"/>
      <c r="BF106" s="239"/>
      <c r="BG106" s="230"/>
      <c r="BH106" s="230"/>
      <c r="BI106" s="240"/>
      <c r="BJ106" s="241"/>
      <c r="BK106" s="242"/>
      <c r="BL106" s="242"/>
      <c r="BM106" s="242"/>
      <c r="BN106" s="231"/>
      <c r="BO106" s="231"/>
      <c r="BP106" s="231"/>
      <c r="BQ106" s="231"/>
      <c r="BR106" s="231"/>
      <c r="BS106" s="231"/>
      <c r="BT106" s="231"/>
      <c r="BU106" s="231"/>
      <c r="BV106" s="231"/>
      <c r="BW106" s="231"/>
      <c r="BX106" s="231"/>
      <c r="BY106" s="231"/>
      <c r="BZ106" s="238"/>
      <c r="CA106" s="231"/>
      <c r="CB106" s="231"/>
      <c r="CC106" s="231"/>
      <c r="CD106" s="231"/>
      <c r="CE106" s="231"/>
      <c r="CF106" s="231"/>
      <c r="CG106" s="231"/>
      <c r="CH106" s="231"/>
      <c r="CI106" s="231"/>
      <c r="CJ106" s="231"/>
      <c r="CK106" s="243">
        <v>95</v>
      </c>
      <c r="CL106" s="243">
        <v>9</v>
      </c>
      <c r="CM106" s="244">
        <f t="shared" si="28"/>
        <v>-86</v>
      </c>
      <c r="CN106" s="243"/>
      <c r="CO106" s="243">
        <f t="shared" si="29"/>
        <v>-86</v>
      </c>
      <c r="CP106" s="245">
        <f t="shared" si="30"/>
        <v>-86</v>
      </c>
      <c r="CR106" s="226"/>
    </row>
    <row r="107" spans="1:96" s="246" customFormat="1" ht="42" customHeight="1" x14ac:dyDescent="0.25">
      <c r="A107" s="227">
        <v>10</v>
      </c>
      <c r="B107" s="228">
        <f t="shared" si="22"/>
        <v>98</v>
      </c>
      <c r="C107" s="229">
        <v>18873</v>
      </c>
      <c r="D107" s="228" t="s">
        <v>185</v>
      </c>
      <c r="E107" s="228" t="s">
        <v>2</v>
      </c>
      <c r="F107" s="230" t="s">
        <v>6</v>
      </c>
      <c r="G107" s="231" t="s">
        <v>653</v>
      </c>
      <c r="H107" s="231" t="s">
        <v>654</v>
      </c>
      <c r="I107" s="230" t="s">
        <v>655</v>
      </c>
      <c r="J107" s="232">
        <f>+K107-BD107</f>
        <v>0</v>
      </c>
      <c r="K107" s="232">
        <v>45061</v>
      </c>
      <c r="L107" s="230" t="s">
        <v>189</v>
      </c>
      <c r="M107" s="233">
        <v>204903734</v>
      </c>
      <c r="N107" s="228" t="s">
        <v>656</v>
      </c>
      <c r="O107" s="228" t="s">
        <v>212</v>
      </c>
      <c r="P107" s="230" t="s">
        <v>240</v>
      </c>
      <c r="Q107" s="230" t="s">
        <v>657</v>
      </c>
      <c r="R107" s="230"/>
      <c r="S107" s="230" t="s">
        <v>272</v>
      </c>
      <c r="T107" s="230">
        <v>10</v>
      </c>
      <c r="U107" s="234">
        <v>300</v>
      </c>
      <c r="V107" s="234">
        <v>175</v>
      </c>
      <c r="W107" s="234">
        <v>0</v>
      </c>
      <c r="X107" s="234">
        <v>0</v>
      </c>
      <c r="Y107" s="234">
        <v>24</v>
      </c>
      <c r="Z107" s="235">
        <f>+AD107+AH107+AL107*11.9+AP107*11.9</f>
        <v>300</v>
      </c>
      <c r="AA107" s="235">
        <f>+AE107+AI107+AM107*11.9+AQ107*11.9</f>
        <v>300</v>
      </c>
      <c r="AB107" s="236">
        <f>+AF107+AJ107+AN107*11.9+AR107*11.9</f>
        <v>700</v>
      </c>
      <c r="AC107" s="236">
        <f>+AG107+AK107+AO107*11.9+AS107*11.9</f>
        <v>700</v>
      </c>
      <c r="AD107" s="234">
        <v>300</v>
      </c>
      <c r="AE107" s="234">
        <v>300</v>
      </c>
      <c r="AF107" s="237">
        <v>400</v>
      </c>
      <c r="AG107" s="237">
        <v>400</v>
      </c>
      <c r="AH107" s="234"/>
      <c r="AI107" s="234">
        <v>0</v>
      </c>
      <c r="AJ107" s="237">
        <v>300</v>
      </c>
      <c r="AK107" s="237">
        <v>300</v>
      </c>
      <c r="AL107" s="234"/>
      <c r="AM107" s="234">
        <v>0</v>
      </c>
      <c r="AN107" s="237">
        <v>0</v>
      </c>
      <c r="AO107" s="237">
        <v>0</v>
      </c>
      <c r="AP107" s="234"/>
      <c r="AQ107" s="234">
        <v>0</v>
      </c>
      <c r="AR107" s="237">
        <v>0</v>
      </c>
      <c r="AS107" s="237">
        <v>0</v>
      </c>
      <c r="AT107" s="230"/>
      <c r="AU107" s="230"/>
      <c r="AV107" s="238">
        <f>+AX107+AZ107+BB107</f>
        <v>13</v>
      </c>
      <c r="AW107" s="238">
        <f>+AY107+BA107+BC107</f>
        <v>13</v>
      </c>
      <c r="AX107" s="234">
        <v>13</v>
      </c>
      <c r="AY107" s="234">
        <v>13</v>
      </c>
      <c r="AZ107" s="229"/>
      <c r="BA107" s="234">
        <v>0</v>
      </c>
      <c r="BB107" s="229"/>
      <c r="BC107" s="234">
        <v>0</v>
      </c>
      <c r="BD107" s="232">
        <v>45061</v>
      </c>
      <c r="BE107" s="232">
        <v>45061</v>
      </c>
      <c r="BF107" s="239" t="s">
        <v>658</v>
      </c>
      <c r="BG107" s="230" t="s">
        <v>254</v>
      </c>
      <c r="BH107" s="260">
        <v>0</v>
      </c>
      <c r="BI107" s="261"/>
      <c r="BJ107" s="262"/>
      <c r="BK107" s="242" t="s">
        <v>468</v>
      </c>
      <c r="BL107" s="242"/>
      <c r="BM107" s="242" t="s">
        <v>217</v>
      </c>
      <c r="BN107" s="231" t="s">
        <v>200</v>
      </c>
      <c r="BO107" s="231">
        <f>+YEAR(BD107)</f>
        <v>2023</v>
      </c>
      <c r="BP107" s="231">
        <f>+ROUNDUP(MONTH(BD107)/3,0)</f>
        <v>2</v>
      </c>
      <c r="BQ107" s="231" t="s">
        <v>218</v>
      </c>
      <c r="BR107" s="231"/>
      <c r="BS107" s="231">
        <f>+DAY(BD107)</f>
        <v>15</v>
      </c>
      <c r="BT107" s="231"/>
      <c r="BU107" s="231" t="s">
        <v>218</v>
      </c>
      <c r="BV107" s="231"/>
      <c r="BW107" s="231"/>
      <c r="BX107" s="231"/>
      <c r="BY107" s="231"/>
      <c r="BZ107" s="238">
        <f>+IF(BF107&gt;0,AW107-AV107,0)</f>
        <v>0</v>
      </c>
      <c r="CA107" s="231"/>
      <c r="CB107" s="231" t="str">
        <f>+IF(BN107="йирик",CONCATENATE(E107," Инвестициялар, саноат ва савдо бош бошқармаси бошлиғи"),IF(BN107="ўрта",CONCATENATE(E107," Инвестициялар, саноат ва савдо бош бошқармаси бошлиғи биринчи ўринбосари"),_xlfn.CONCAT(F107," ҳокими ўринбосари")))</f>
        <v>Гурлан тумани ҳокими ўринбосари</v>
      </c>
      <c r="CC107" s="231" t="s">
        <v>219</v>
      </c>
      <c r="CD107" s="231" t="s">
        <v>220</v>
      </c>
      <c r="CE107" s="231" t="s">
        <v>221</v>
      </c>
      <c r="CF107" s="231" t="s">
        <v>499</v>
      </c>
      <c r="CG107" s="231" t="s">
        <v>206</v>
      </c>
      <c r="CH107" s="231"/>
      <c r="CI107" s="231"/>
      <c r="CJ107" s="231"/>
      <c r="CK107" s="243">
        <v>114</v>
      </c>
      <c r="CL107" s="243">
        <v>7</v>
      </c>
      <c r="CM107" s="244">
        <f t="shared" si="28"/>
        <v>-107</v>
      </c>
      <c r="CN107" s="243">
        <v>1</v>
      </c>
      <c r="CO107" s="243">
        <f t="shared" si="29"/>
        <v>-106</v>
      </c>
      <c r="CP107" s="245">
        <f t="shared" si="30"/>
        <v>-119</v>
      </c>
      <c r="CR107" s="226"/>
    </row>
    <row r="108" spans="1:96" s="246" customFormat="1" ht="42" customHeight="1" x14ac:dyDescent="0.25">
      <c r="A108" s="227">
        <v>10</v>
      </c>
      <c r="B108" s="228">
        <f t="shared" si="22"/>
        <v>99</v>
      </c>
      <c r="C108" s="229"/>
      <c r="D108" s="228"/>
      <c r="E108" s="228"/>
      <c r="F108" s="230" t="s">
        <v>6</v>
      </c>
      <c r="G108" s="231" t="s">
        <v>659</v>
      </c>
      <c r="H108" s="231" t="s">
        <v>512</v>
      </c>
      <c r="I108" s="230" t="str">
        <f>+CONCATENATE(G108," ",H108)</f>
        <v>"Ўрол ота ўғиллари" фермер хўжалиги Интенсив боғ ташкил этиш</v>
      </c>
      <c r="J108" s="232"/>
      <c r="K108" s="232"/>
      <c r="L108" s="230"/>
      <c r="M108" s="233">
        <v>204504384</v>
      </c>
      <c r="N108" s="228"/>
      <c r="O108" s="228"/>
      <c r="P108" s="230"/>
      <c r="Q108" s="230"/>
      <c r="R108" s="230"/>
      <c r="S108" s="230"/>
      <c r="T108" s="230"/>
      <c r="U108" s="234"/>
      <c r="V108" s="234"/>
      <c r="W108" s="234"/>
      <c r="X108" s="234"/>
      <c r="Y108" s="234"/>
      <c r="Z108" s="235"/>
      <c r="AA108" s="235"/>
      <c r="AB108" s="236"/>
      <c r="AC108" s="236"/>
      <c r="AD108" s="234"/>
      <c r="AE108" s="234"/>
      <c r="AF108" s="237"/>
      <c r="AG108" s="237"/>
      <c r="AH108" s="234"/>
      <c r="AI108" s="234"/>
      <c r="AJ108" s="237"/>
      <c r="AK108" s="237"/>
      <c r="AL108" s="234"/>
      <c r="AM108" s="234"/>
      <c r="AN108" s="237"/>
      <c r="AO108" s="237"/>
      <c r="AP108" s="234"/>
      <c r="AQ108" s="234"/>
      <c r="AR108" s="237"/>
      <c r="AS108" s="237"/>
      <c r="AT108" s="230"/>
      <c r="AU108" s="230"/>
      <c r="AV108" s="238"/>
      <c r="AW108" s="238">
        <v>20</v>
      </c>
      <c r="AX108" s="234"/>
      <c r="AY108" s="234"/>
      <c r="AZ108" s="229"/>
      <c r="BA108" s="229"/>
      <c r="BB108" s="229"/>
      <c r="BC108" s="229"/>
      <c r="BD108" s="232"/>
      <c r="BE108" s="232"/>
      <c r="BF108" s="239"/>
      <c r="BG108" s="230"/>
      <c r="BH108" s="230"/>
      <c r="BI108" s="240"/>
      <c r="BJ108" s="241"/>
      <c r="BK108" s="242"/>
      <c r="BL108" s="242"/>
      <c r="BM108" s="242"/>
      <c r="BN108" s="231"/>
      <c r="BO108" s="231"/>
      <c r="BP108" s="231"/>
      <c r="BQ108" s="231"/>
      <c r="BR108" s="231"/>
      <c r="BS108" s="231"/>
      <c r="BT108" s="231"/>
      <c r="BU108" s="231"/>
      <c r="BV108" s="231"/>
      <c r="BW108" s="231"/>
      <c r="BX108" s="231"/>
      <c r="BY108" s="231"/>
      <c r="BZ108" s="238"/>
      <c r="CA108" s="231"/>
      <c r="CB108" s="231"/>
      <c r="CC108" s="231"/>
      <c r="CD108" s="231"/>
      <c r="CE108" s="231"/>
      <c r="CF108" s="231"/>
      <c r="CG108" s="231"/>
      <c r="CH108" s="231"/>
      <c r="CI108" s="231"/>
      <c r="CJ108" s="231"/>
      <c r="CK108" s="243">
        <v>6</v>
      </c>
      <c r="CL108" s="243">
        <v>6</v>
      </c>
      <c r="CM108" s="244">
        <f t="shared" si="28"/>
        <v>0</v>
      </c>
      <c r="CN108" s="243"/>
      <c r="CO108" s="243">
        <f t="shared" si="29"/>
        <v>0</v>
      </c>
      <c r="CP108" s="245">
        <f t="shared" si="30"/>
        <v>0</v>
      </c>
      <c r="CR108" s="226"/>
    </row>
    <row r="109" spans="1:96" s="246" customFormat="1" ht="42" customHeight="1" x14ac:dyDescent="0.25">
      <c r="A109" s="227">
        <v>10</v>
      </c>
      <c r="B109" s="228">
        <f t="shared" si="22"/>
        <v>100</v>
      </c>
      <c r="C109" s="229">
        <v>18883</v>
      </c>
      <c r="D109" s="228" t="s">
        <v>185</v>
      </c>
      <c r="E109" s="228" t="s">
        <v>2</v>
      </c>
      <c r="F109" s="230" t="s">
        <v>6</v>
      </c>
      <c r="G109" s="231" t="s">
        <v>660</v>
      </c>
      <c r="H109" s="231" t="s">
        <v>487</v>
      </c>
      <c r="I109" s="230" t="s">
        <v>661</v>
      </c>
      <c r="J109" s="232">
        <f>+K109-BD109</f>
        <v>0</v>
      </c>
      <c r="K109" s="232">
        <v>45209</v>
      </c>
      <c r="L109" s="230" t="s">
        <v>189</v>
      </c>
      <c r="M109" s="233">
        <v>204027470</v>
      </c>
      <c r="N109" s="228" t="s">
        <v>570</v>
      </c>
      <c r="O109" s="228" t="s">
        <v>252</v>
      </c>
      <c r="P109" s="230" t="s">
        <v>193</v>
      </c>
      <c r="Q109" s="230" t="s">
        <v>355</v>
      </c>
      <c r="R109" s="230"/>
      <c r="S109" s="230" t="s">
        <v>195</v>
      </c>
      <c r="T109" s="230" t="s">
        <v>184</v>
      </c>
      <c r="U109" s="234">
        <v>700</v>
      </c>
      <c r="V109" s="234">
        <v>116.66666666666667</v>
      </c>
      <c r="W109" s="234">
        <v>0</v>
      </c>
      <c r="X109" s="234">
        <v>0</v>
      </c>
      <c r="Y109" s="234">
        <v>56</v>
      </c>
      <c r="Z109" s="235">
        <f t="shared" ref="Z109:AC110" si="40">+AD109+AH109+AL109*11.9+AP109*11.9</f>
        <v>700</v>
      </c>
      <c r="AA109" s="235">
        <f t="shared" si="40"/>
        <v>700</v>
      </c>
      <c r="AB109" s="236">
        <f t="shared" si="40"/>
        <v>700</v>
      </c>
      <c r="AC109" s="236">
        <f t="shared" si="40"/>
        <v>700</v>
      </c>
      <c r="AD109" s="234">
        <v>200</v>
      </c>
      <c r="AE109" s="234">
        <v>200</v>
      </c>
      <c r="AF109" s="237">
        <v>700</v>
      </c>
      <c r="AG109" s="237">
        <v>700</v>
      </c>
      <c r="AH109" s="234">
        <v>500</v>
      </c>
      <c r="AI109" s="234">
        <v>500</v>
      </c>
      <c r="AJ109" s="237">
        <v>0</v>
      </c>
      <c r="AK109" s="237">
        <v>0</v>
      </c>
      <c r="AL109" s="234"/>
      <c r="AM109" s="234">
        <v>0</v>
      </c>
      <c r="AN109" s="237">
        <v>0</v>
      </c>
      <c r="AO109" s="237">
        <v>0</v>
      </c>
      <c r="AP109" s="234"/>
      <c r="AQ109" s="234">
        <v>0</v>
      </c>
      <c r="AR109" s="237">
        <v>0</v>
      </c>
      <c r="AS109" s="237">
        <v>0</v>
      </c>
      <c r="AT109" s="230"/>
      <c r="AU109" s="230"/>
      <c r="AV109" s="238">
        <f>+AX109+AZ109+BB109</f>
        <v>3</v>
      </c>
      <c r="AW109" s="238">
        <f>+AY109+BA109+BC109</f>
        <v>5</v>
      </c>
      <c r="AX109" s="234">
        <v>3</v>
      </c>
      <c r="AY109" s="234">
        <v>5</v>
      </c>
      <c r="AZ109" s="229"/>
      <c r="BA109" s="234">
        <v>0</v>
      </c>
      <c r="BB109" s="229"/>
      <c r="BC109" s="234">
        <v>0</v>
      </c>
      <c r="BD109" s="232">
        <v>45209</v>
      </c>
      <c r="BE109" s="232">
        <v>45097</v>
      </c>
      <c r="BF109" s="239" t="s">
        <v>662</v>
      </c>
      <c r="BG109" s="230" t="s">
        <v>217</v>
      </c>
      <c r="BH109" s="230">
        <v>0</v>
      </c>
      <c r="BI109" s="240"/>
      <c r="BJ109" s="241">
        <v>0</v>
      </c>
      <c r="BK109" s="242" t="s">
        <v>468</v>
      </c>
      <c r="BL109" s="242"/>
      <c r="BM109" s="242" t="s">
        <v>217</v>
      </c>
      <c r="BN109" s="231" t="s">
        <v>200</v>
      </c>
      <c r="BO109" s="231">
        <f>+YEAR(BD109)</f>
        <v>2023</v>
      </c>
      <c r="BP109" s="231">
        <f>+ROUNDUP(MONTH(BD109)/3,0)</f>
        <v>4</v>
      </c>
      <c r="BQ109" s="231" t="str">
        <f>+TEXT(BD109,"MMMM")</f>
        <v>MMMM</v>
      </c>
      <c r="BR109" s="231"/>
      <c r="BS109" s="231">
        <f>+DAY(BD109)</f>
        <v>10</v>
      </c>
      <c r="BT109" s="231"/>
      <c r="BU109" s="231" t="s">
        <v>241</v>
      </c>
      <c r="BV109" s="231"/>
      <c r="BW109" s="231"/>
      <c r="BX109" s="231"/>
      <c r="BY109" s="231"/>
      <c r="BZ109" s="238">
        <f>+IF(BF109&gt;0,AW109-AV109,0)</f>
        <v>2</v>
      </c>
      <c r="CA109" s="231"/>
      <c r="CB109" s="231" t="str">
        <f>+IF(BN109="йирик",CONCATENATE(E109," Инвестициялар, саноат ва савдо бош бошқармаси бошлиғи"),IF(BN109="ўрта",CONCATENATE(E109," Инвестициялар, саноат ва савдо бош бошқармаси бошлиғи биринчи ўринбосари"),_xlfn.CONCAT(F109," ҳокими ўринбосари")))</f>
        <v>Гурлан тумани ҳокими ўринбосари</v>
      </c>
      <c r="CC109" s="231" t="s">
        <v>358</v>
      </c>
      <c r="CD109" s="231" t="s">
        <v>359</v>
      </c>
      <c r="CE109" s="231" t="s">
        <v>204</v>
      </c>
      <c r="CF109" s="231" t="s">
        <v>478</v>
      </c>
      <c r="CG109" s="231" t="s">
        <v>204</v>
      </c>
      <c r="CH109" s="231"/>
      <c r="CI109" s="231"/>
      <c r="CJ109" s="231"/>
      <c r="CK109" s="243">
        <v>18</v>
      </c>
      <c r="CL109" s="243">
        <v>12</v>
      </c>
      <c r="CM109" s="244">
        <f t="shared" si="28"/>
        <v>-6</v>
      </c>
      <c r="CN109" s="243"/>
      <c r="CO109" s="243">
        <f t="shared" si="29"/>
        <v>-6</v>
      </c>
      <c r="CP109" s="245">
        <f t="shared" si="30"/>
        <v>-9</v>
      </c>
      <c r="CR109" s="226"/>
    </row>
    <row r="110" spans="1:96" s="246" customFormat="1" ht="42" customHeight="1" x14ac:dyDescent="0.25">
      <c r="A110" s="227">
        <v>10</v>
      </c>
      <c r="B110" s="228">
        <f t="shared" si="22"/>
        <v>101</v>
      </c>
      <c r="C110" s="229">
        <v>18867</v>
      </c>
      <c r="D110" s="228" t="s">
        <v>185</v>
      </c>
      <c r="E110" s="228" t="s">
        <v>2</v>
      </c>
      <c r="F110" s="230" t="s">
        <v>6</v>
      </c>
      <c r="G110" s="231" t="s">
        <v>663</v>
      </c>
      <c r="H110" s="231" t="s">
        <v>585</v>
      </c>
      <c r="I110" s="230" t="s">
        <v>664</v>
      </c>
      <c r="J110" s="232">
        <f>+K110-BD110</f>
        <v>0</v>
      </c>
      <c r="K110" s="232">
        <v>45200</v>
      </c>
      <c r="L110" s="230" t="s">
        <v>330</v>
      </c>
      <c r="M110" s="233">
        <v>204014116</v>
      </c>
      <c r="N110" s="228" t="s">
        <v>665</v>
      </c>
      <c r="O110" s="228" t="s">
        <v>212</v>
      </c>
      <c r="P110" s="230" t="s">
        <v>240</v>
      </c>
      <c r="Q110" s="230" t="s">
        <v>515</v>
      </c>
      <c r="R110" s="230"/>
      <c r="S110" s="230" t="s">
        <v>272</v>
      </c>
      <c r="T110" s="230">
        <v>4</v>
      </c>
      <c r="U110" s="234">
        <v>300</v>
      </c>
      <c r="V110" s="234">
        <v>50</v>
      </c>
      <c r="W110" s="234">
        <v>0</v>
      </c>
      <c r="X110" s="234">
        <v>0</v>
      </c>
      <c r="Y110" s="234">
        <v>24</v>
      </c>
      <c r="Z110" s="235">
        <f t="shared" si="40"/>
        <v>300</v>
      </c>
      <c r="AA110" s="235">
        <f t="shared" si="40"/>
        <v>300</v>
      </c>
      <c r="AB110" s="236">
        <f t="shared" si="40"/>
        <v>300</v>
      </c>
      <c r="AC110" s="236">
        <f t="shared" si="40"/>
        <v>300</v>
      </c>
      <c r="AD110" s="234">
        <v>300</v>
      </c>
      <c r="AE110" s="234">
        <v>300</v>
      </c>
      <c r="AF110" s="237">
        <v>300</v>
      </c>
      <c r="AG110" s="237">
        <v>300</v>
      </c>
      <c r="AH110" s="234"/>
      <c r="AI110" s="234">
        <v>0</v>
      </c>
      <c r="AJ110" s="237">
        <v>0</v>
      </c>
      <c r="AK110" s="237">
        <v>0</v>
      </c>
      <c r="AL110" s="234"/>
      <c r="AM110" s="234">
        <v>0</v>
      </c>
      <c r="AN110" s="237">
        <v>0</v>
      </c>
      <c r="AO110" s="237">
        <v>0</v>
      </c>
      <c r="AP110" s="234"/>
      <c r="AQ110" s="234">
        <v>0</v>
      </c>
      <c r="AR110" s="237">
        <v>0</v>
      </c>
      <c r="AS110" s="237">
        <v>0</v>
      </c>
      <c r="AT110" s="230"/>
      <c r="AU110" s="230"/>
      <c r="AV110" s="238">
        <f>+AX110+AZ110+BB110</f>
        <v>12</v>
      </c>
      <c r="AW110" s="238">
        <f>+AY110+BA110+BC110</f>
        <v>12</v>
      </c>
      <c r="AX110" s="234">
        <v>12</v>
      </c>
      <c r="AY110" s="234">
        <v>12</v>
      </c>
      <c r="AZ110" s="229"/>
      <c r="BA110" s="234">
        <v>0</v>
      </c>
      <c r="BB110" s="229"/>
      <c r="BC110" s="234">
        <v>0</v>
      </c>
      <c r="BD110" s="232">
        <v>45200</v>
      </c>
      <c r="BE110" s="232">
        <v>45058</v>
      </c>
      <c r="BF110" s="239" t="s">
        <v>666</v>
      </c>
      <c r="BG110" s="230" t="s">
        <v>254</v>
      </c>
      <c r="BH110" s="230">
        <v>0</v>
      </c>
      <c r="BI110" s="240"/>
      <c r="BJ110" s="241">
        <v>0</v>
      </c>
      <c r="BK110" s="242" t="s">
        <v>468</v>
      </c>
      <c r="BL110" s="242"/>
      <c r="BM110" s="242" t="s">
        <v>217</v>
      </c>
      <c r="BN110" s="231" t="s">
        <v>200</v>
      </c>
      <c r="BO110" s="231">
        <f>+YEAR(BD110)</f>
        <v>2023</v>
      </c>
      <c r="BP110" s="231">
        <f>+ROUNDUP(MONTH(BD110)/3,0)</f>
        <v>4</v>
      </c>
      <c r="BQ110" s="231" t="str">
        <f>+TEXT(BD110,"MMMM")</f>
        <v>MMMM</v>
      </c>
      <c r="BR110" s="231"/>
      <c r="BS110" s="231">
        <f>+DAY(BD110)</f>
        <v>1</v>
      </c>
      <c r="BT110" s="231"/>
      <c r="BU110" s="231" t="s">
        <v>218</v>
      </c>
      <c r="BV110" s="231"/>
      <c r="BW110" s="231"/>
      <c r="BX110" s="231"/>
      <c r="BY110" s="231"/>
      <c r="BZ110" s="238">
        <f>+IF(BF110&gt;0,AW110-AV110,0)</f>
        <v>0</v>
      </c>
      <c r="CA110" s="231"/>
      <c r="CB110" s="231" t="str">
        <f>+IF(BN110="йирик",CONCATENATE(E110," Инвестициялар, саноат ва савдо бош бошқармаси бошлиғи"),IF(BN110="ўрта",CONCATENATE(E110," Инвестициялар, саноат ва савдо бош бошқармаси бошлиғи биринчи ўринбосари"),_xlfn.CONCAT(F110," ҳокими ўринбосари")))</f>
        <v>Гурлан тумани ҳокими ўринбосари</v>
      </c>
      <c r="CC110" s="231" t="s">
        <v>219</v>
      </c>
      <c r="CD110" s="231" t="s">
        <v>220</v>
      </c>
      <c r="CE110" s="231" t="s">
        <v>221</v>
      </c>
      <c r="CF110" s="231" t="s">
        <v>499</v>
      </c>
      <c r="CG110" s="231" t="s">
        <v>206</v>
      </c>
      <c r="CH110" s="231"/>
      <c r="CI110" s="231"/>
      <c r="CJ110" s="231"/>
      <c r="CK110" s="243">
        <v>5</v>
      </c>
      <c r="CL110" s="243">
        <v>12</v>
      </c>
      <c r="CM110" s="244">
        <f t="shared" si="28"/>
        <v>7</v>
      </c>
      <c r="CN110" s="243"/>
      <c r="CO110" s="243">
        <f t="shared" si="29"/>
        <v>7</v>
      </c>
      <c r="CP110" s="245">
        <f t="shared" si="30"/>
        <v>-5</v>
      </c>
      <c r="CR110" s="226"/>
    </row>
    <row r="111" spans="1:96" s="246" customFormat="1" ht="42" customHeight="1" x14ac:dyDescent="0.25">
      <c r="A111" s="227">
        <v>10</v>
      </c>
      <c r="B111" s="228">
        <f t="shared" si="22"/>
        <v>102</v>
      </c>
      <c r="C111" s="229"/>
      <c r="D111" s="228"/>
      <c r="E111" s="228"/>
      <c r="F111" s="230" t="s">
        <v>6</v>
      </c>
      <c r="G111" s="231" t="s">
        <v>667</v>
      </c>
      <c r="H111" s="231" t="s">
        <v>512</v>
      </c>
      <c r="I111" s="230" t="str">
        <f>+CONCATENATE(G111," ",H111)</f>
        <v>"Рамат Бобо" фермер хўжалиги Интенсив боғ ташкил этиш</v>
      </c>
      <c r="J111" s="232"/>
      <c r="K111" s="232"/>
      <c r="L111" s="230"/>
      <c r="M111" s="233">
        <v>203896413</v>
      </c>
      <c r="N111" s="228"/>
      <c r="O111" s="228"/>
      <c r="P111" s="230"/>
      <c r="Q111" s="230"/>
      <c r="R111" s="230"/>
      <c r="S111" s="230"/>
      <c r="T111" s="230"/>
      <c r="U111" s="234"/>
      <c r="V111" s="234"/>
      <c r="W111" s="234"/>
      <c r="X111" s="234"/>
      <c r="Y111" s="234"/>
      <c r="Z111" s="235"/>
      <c r="AA111" s="235"/>
      <c r="AB111" s="236"/>
      <c r="AC111" s="236"/>
      <c r="AD111" s="234"/>
      <c r="AE111" s="234"/>
      <c r="AF111" s="237"/>
      <c r="AG111" s="237"/>
      <c r="AH111" s="234"/>
      <c r="AI111" s="234"/>
      <c r="AJ111" s="237"/>
      <c r="AK111" s="237"/>
      <c r="AL111" s="234"/>
      <c r="AM111" s="234"/>
      <c r="AN111" s="237"/>
      <c r="AO111" s="237"/>
      <c r="AP111" s="234"/>
      <c r="AQ111" s="234"/>
      <c r="AR111" s="237"/>
      <c r="AS111" s="237"/>
      <c r="AT111" s="230"/>
      <c r="AU111" s="230"/>
      <c r="AV111" s="238"/>
      <c r="AW111" s="238">
        <v>20</v>
      </c>
      <c r="AX111" s="234"/>
      <c r="AY111" s="234"/>
      <c r="AZ111" s="229"/>
      <c r="BA111" s="229"/>
      <c r="BB111" s="229"/>
      <c r="BC111" s="229"/>
      <c r="BD111" s="232"/>
      <c r="BE111" s="232"/>
      <c r="BF111" s="239"/>
      <c r="BG111" s="230"/>
      <c r="BH111" s="230"/>
      <c r="BI111" s="240"/>
      <c r="BJ111" s="241"/>
      <c r="BK111" s="242"/>
      <c r="BL111" s="242"/>
      <c r="BM111" s="242"/>
      <c r="BN111" s="231"/>
      <c r="BO111" s="231"/>
      <c r="BP111" s="231"/>
      <c r="BQ111" s="231"/>
      <c r="BR111" s="231"/>
      <c r="BS111" s="231"/>
      <c r="BT111" s="231"/>
      <c r="BU111" s="231"/>
      <c r="BV111" s="231"/>
      <c r="BW111" s="231"/>
      <c r="BX111" s="231"/>
      <c r="BY111" s="231"/>
      <c r="BZ111" s="238"/>
      <c r="CA111" s="231"/>
      <c r="CB111" s="231"/>
      <c r="CC111" s="231"/>
      <c r="CD111" s="231"/>
      <c r="CE111" s="231"/>
      <c r="CF111" s="231"/>
      <c r="CG111" s="231"/>
      <c r="CH111" s="231"/>
      <c r="CI111" s="231"/>
      <c r="CJ111" s="231"/>
      <c r="CK111" s="243">
        <v>3</v>
      </c>
      <c r="CL111" s="243">
        <v>16</v>
      </c>
      <c r="CM111" s="244">
        <f t="shared" si="28"/>
        <v>13</v>
      </c>
      <c r="CN111" s="243">
        <v>5</v>
      </c>
      <c r="CO111" s="243">
        <f t="shared" si="29"/>
        <v>18</v>
      </c>
      <c r="CP111" s="245">
        <f t="shared" si="30"/>
        <v>18</v>
      </c>
      <c r="CR111" s="226"/>
    </row>
    <row r="112" spans="1:96" s="246" customFormat="1" ht="42" customHeight="1" x14ac:dyDescent="0.25">
      <c r="A112" s="227">
        <v>10</v>
      </c>
      <c r="B112" s="228">
        <f t="shared" si="22"/>
        <v>103</v>
      </c>
      <c r="C112" s="229">
        <v>36614</v>
      </c>
      <c r="D112" s="228" t="s">
        <v>222</v>
      </c>
      <c r="E112" s="228" t="s">
        <v>2</v>
      </c>
      <c r="F112" s="230" t="s">
        <v>6</v>
      </c>
      <c r="G112" s="231" t="s">
        <v>668</v>
      </c>
      <c r="H112" s="231" t="s">
        <v>669</v>
      </c>
      <c r="I112" s="230" t="s">
        <v>670</v>
      </c>
      <c r="J112" s="232">
        <f t="shared" ref="J112:J175" si="41">+K112-BD112</f>
        <v>0</v>
      </c>
      <c r="K112" s="232">
        <v>45229</v>
      </c>
      <c r="L112" s="230" t="s">
        <v>330</v>
      </c>
      <c r="M112" s="242">
        <v>202932581</v>
      </c>
      <c r="N112" s="230" t="s">
        <v>671</v>
      </c>
      <c r="O112" s="230" t="s">
        <v>252</v>
      </c>
      <c r="P112" s="230" t="s">
        <v>193</v>
      </c>
      <c r="Q112" s="230" t="s">
        <v>194</v>
      </c>
      <c r="R112" s="230">
        <v>0</v>
      </c>
      <c r="S112" s="230">
        <v>0</v>
      </c>
      <c r="T112" s="230">
        <v>0</v>
      </c>
      <c r="U112" s="230">
        <v>0</v>
      </c>
      <c r="V112" s="230">
        <v>0</v>
      </c>
      <c r="W112" s="230">
        <v>0</v>
      </c>
      <c r="X112" s="230">
        <v>0</v>
      </c>
      <c r="Y112" s="234">
        <v>25</v>
      </c>
      <c r="Z112" s="235">
        <f t="shared" ref="Z112:AC143" si="42">+AD112+AH112+AL112*11.9+AP112*11.9</f>
        <v>8000</v>
      </c>
      <c r="AA112" s="235">
        <f t="shared" si="42"/>
        <v>8000</v>
      </c>
      <c r="AB112" s="236">
        <f t="shared" si="42"/>
        <v>8000</v>
      </c>
      <c r="AC112" s="236">
        <f t="shared" si="42"/>
        <v>8000</v>
      </c>
      <c r="AD112" s="234">
        <v>8000</v>
      </c>
      <c r="AE112" s="234">
        <v>8000</v>
      </c>
      <c r="AF112" s="236">
        <v>8000</v>
      </c>
      <c r="AG112" s="236">
        <v>8000</v>
      </c>
      <c r="AH112" s="234"/>
      <c r="AI112" s="234">
        <v>0</v>
      </c>
      <c r="AJ112" s="237">
        <v>0</v>
      </c>
      <c r="AK112" s="237">
        <v>0</v>
      </c>
      <c r="AL112" s="234"/>
      <c r="AM112" s="234">
        <v>0</v>
      </c>
      <c r="AN112" s="237">
        <v>0</v>
      </c>
      <c r="AO112" s="237">
        <v>0</v>
      </c>
      <c r="AP112" s="234"/>
      <c r="AQ112" s="234">
        <v>0</v>
      </c>
      <c r="AR112" s="236">
        <v>0</v>
      </c>
      <c r="AS112" s="236">
        <v>0</v>
      </c>
      <c r="AT112" s="230"/>
      <c r="AU112" s="230"/>
      <c r="AV112" s="238">
        <f t="shared" ref="AV112:AW143" si="43">+AX112+AZ112+BB112</f>
        <v>15</v>
      </c>
      <c r="AW112" s="238">
        <f t="shared" si="43"/>
        <v>15</v>
      </c>
      <c r="AX112" s="234">
        <v>15</v>
      </c>
      <c r="AY112" s="234">
        <v>15</v>
      </c>
      <c r="AZ112" s="229"/>
      <c r="BA112" s="234">
        <v>0</v>
      </c>
      <c r="BB112" s="229"/>
      <c r="BC112" s="234">
        <v>0</v>
      </c>
      <c r="BD112" s="232">
        <v>45229</v>
      </c>
      <c r="BE112" s="232">
        <v>45097</v>
      </c>
      <c r="BF112" s="239" t="s">
        <v>672</v>
      </c>
      <c r="BG112" s="230" t="s">
        <v>254</v>
      </c>
      <c r="BH112" s="230"/>
      <c r="BI112" s="240"/>
      <c r="BJ112" s="241"/>
      <c r="BK112" s="242" t="s">
        <v>468</v>
      </c>
      <c r="BL112" s="242"/>
      <c r="BM112" s="242" t="s">
        <v>217</v>
      </c>
      <c r="BN112" s="231" t="s">
        <v>641</v>
      </c>
      <c r="BO112" s="231">
        <f t="shared" ref="BO112:BO175" si="44">+YEAR(BD112)</f>
        <v>2023</v>
      </c>
      <c r="BP112" s="231">
        <f t="shared" ref="BP112:BP175" si="45">+ROUNDUP(MONTH(BD112)/3,0)</f>
        <v>4</v>
      </c>
      <c r="BQ112" s="231" t="str">
        <f>+TEXT(BD112,"MMMM")</f>
        <v>MMMM</v>
      </c>
      <c r="BR112" s="231"/>
      <c r="BS112" s="231">
        <f>+DAY(BD112)</f>
        <v>30</v>
      </c>
      <c r="BT112" s="231"/>
      <c r="BU112" s="231" t="s">
        <v>241</v>
      </c>
      <c r="BV112" s="231"/>
      <c r="BW112" s="231"/>
      <c r="BX112" s="231"/>
      <c r="BY112" s="231"/>
      <c r="BZ112" s="238">
        <f>+IF(BF112&gt;0,AW112-AV112,0)</f>
        <v>0</v>
      </c>
      <c r="CA112" s="231"/>
      <c r="CB112" s="231"/>
      <c r="CC112" s="231" t="s">
        <v>202</v>
      </c>
      <c r="CD112" s="231" t="s">
        <v>628</v>
      </c>
      <c r="CE112" s="231" t="s">
        <v>204</v>
      </c>
      <c r="CF112" s="231" t="s">
        <v>499</v>
      </c>
      <c r="CG112" s="231" t="s">
        <v>206</v>
      </c>
      <c r="CH112" s="231"/>
      <c r="CI112" s="231"/>
      <c r="CJ112" s="231"/>
      <c r="CK112" s="243">
        <v>9</v>
      </c>
      <c r="CL112" s="243">
        <v>9</v>
      </c>
      <c r="CM112" s="244">
        <f t="shared" si="28"/>
        <v>0</v>
      </c>
      <c r="CN112" s="243"/>
      <c r="CO112" s="243">
        <f t="shared" si="29"/>
        <v>0</v>
      </c>
      <c r="CP112" s="245">
        <f t="shared" si="30"/>
        <v>-15</v>
      </c>
      <c r="CR112" s="226"/>
    </row>
    <row r="113" spans="1:96" s="246" customFormat="1" ht="42" customHeight="1" x14ac:dyDescent="0.25">
      <c r="A113" s="227">
        <v>10</v>
      </c>
      <c r="B113" s="228">
        <f t="shared" si="22"/>
        <v>104</v>
      </c>
      <c r="C113" s="229">
        <v>36620</v>
      </c>
      <c r="D113" s="228" t="s">
        <v>222</v>
      </c>
      <c r="E113" s="228" t="s">
        <v>2</v>
      </c>
      <c r="F113" s="230" t="s">
        <v>6</v>
      </c>
      <c r="G113" s="231" t="s">
        <v>673</v>
      </c>
      <c r="H113" s="231" t="s">
        <v>674</v>
      </c>
      <c r="I113" s="230" t="s">
        <v>675</v>
      </c>
      <c r="J113" s="232">
        <f t="shared" si="41"/>
        <v>0</v>
      </c>
      <c r="K113" s="232">
        <v>45076</v>
      </c>
      <c r="L113" s="230" t="s">
        <v>189</v>
      </c>
      <c r="M113" s="242">
        <v>201041995</v>
      </c>
      <c r="N113" s="230" t="s">
        <v>531</v>
      </c>
      <c r="O113" s="230" t="s">
        <v>212</v>
      </c>
      <c r="P113" s="230" t="s">
        <v>240</v>
      </c>
      <c r="Q113" s="230" t="s">
        <v>270</v>
      </c>
      <c r="R113" s="230" t="s">
        <v>676</v>
      </c>
      <c r="S113" s="230" t="s">
        <v>426</v>
      </c>
      <c r="T113" s="230">
        <v>0</v>
      </c>
      <c r="U113" s="230">
        <v>0</v>
      </c>
      <c r="V113" s="230">
        <v>0</v>
      </c>
      <c r="W113" s="230">
        <v>0</v>
      </c>
      <c r="X113" s="230">
        <v>0</v>
      </c>
      <c r="Y113" s="234">
        <v>21</v>
      </c>
      <c r="Z113" s="235">
        <f t="shared" si="42"/>
        <v>1000</v>
      </c>
      <c r="AA113" s="235">
        <f t="shared" si="42"/>
        <v>1000</v>
      </c>
      <c r="AB113" s="236">
        <f t="shared" si="42"/>
        <v>1047</v>
      </c>
      <c r="AC113" s="236">
        <f t="shared" si="42"/>
        <v>1047</v>
      </c>
      <c r="AD113" s="234">
        <v>800</v>
      </c>
      <c r="AE113" s="234">
        <v>800</v>
      </c>
      <c r="AF113" s="236">
        <v>900</v>
      </c>
      <c r="AG113" s="236">
        <v>900</v>
      </c>
      <c r="AH113" s="234">
        <v>200</v>
      </c>
      <c r="AI113" s="234">
        <v>200</v>
      </c>
      <c r="AJ113" s="237">
        <v>147</v>
      </c>
      <c r="AK113" s="237">
        <v>147</v>
      </c>
      <c r="AL113" s="234"/>
      <c r="AM113" s="234">
        <v>0</v>
      </c>
      <c r="AN113" s="237">
        <v>0</v>
      </c>
      <c r="AO113" s="237">
        <v>0</v>
      </c>
      <c r="AP113" s="234"/>
      <c r="AQ113" s="234">
        <v>0</v>
      </c>
      <c r="AR113" s="236">
        <v>0</v>
      </c>
      <c r="AS113" s="236">
        <v>0</v>
      </c>
      <c r="AT113" s="230"/>
      <c r="AU113" s="230"/>
      <c r="AV113" s="238">
        <f t="shared" si="43"/>
        <v>30</v>
      </c>
      <c r="AW113" s="238">
        <f t="shared" si="43"/>
        <v>30</v>
      </c>
      <c r="AX113" s="234">
        <v>30</v>
      </c>
      <c r="AY113" s="234">
        <v>30</v>
      </c>
      <c r="AZ113" s="229"/>
      <c r="BA113" s="234">
        <v>0</v>
      </c>
      <c r="BB113" s="229"/>
      <c r="BC113" s="234">
        <v>0</v>
      </c>
      <c r="BD113" s="232">
        <v>45076</v>
      </c>
      <c r="BE113" s="232">
        <v>45058</v>
      </c>
      <c r="BF113" s="239" t="s">
        <v>455</v>
      </c>
      <c r="BG113" s="230" t="s">
        <v>231</v>
      </c>
      <c r="BH113" s="230"/>
      <c r="BI113" s="240"/>
      <c r="BJ113" s="241"/>
      <c r="BK113" s="242" t="s">
        <v>468</v>
      </c>
      <c r="BL113" s="242"/>
      <c r="BM113" s="242" t="s">
        <v>217</v>
      </c>
      <c r="BN113" s="231" t="s">
        <v>200</v>
      </c>
      <c r="BO113" s="231">
        <f t="shared" si="44"/>
        <v>2023</v>
      </c>
      <c r="BP113" s="231">
        <f t="shared" si="45"/>
        <v>2</v>
      </c>
      <c r="BQ113" s="231" t="s">
        <v>218</v>
      </c>
      <c r="BR113" s="231"/>
      <c r="BS113" s="231">
        <f>+DAY(BD113)</f>
        <v>30</v>
      </c>
      <c r="BT113" s="231"/>
      <c r="BU113" s="231" t="s">
        <v>218</v>
      </c>
      <c r="BV113" s="231"/>
      <c r="BW113" s="231"/>
      <c r="BX113" s="231"/>
      <c r="BY113" s="231"/>
      <c r="BZ113" s="238">
        <f>+IF(BF113&gt;0,AW113-AV113,0)</f>
        <v>0</v>
      </c>
      <c r="CA113" s="231"/>
      <c r="CB113" s="231"/>
      <c r="CC113" s="231" t="s">
        <v>219</v>
      </c>
      <c r="CD113" s="231" t="s">
        <v>220</v>
      </c>
      <c r="CE113" s="231" t="s">
        <v>221</v>
      </c>
      <c r="CF113" s="231" t="s">
        <v>499</v>
      </c>
      <c r="CG113" s="231" t="s">
        <v>206</v>
      </c>
      <c r="CH113" s="231"/>
      <c r="CI113" s="231"/>
      <c r="CJ113" s="231"/>
      <c r="CK113" s="243">
        <v>8</v>
      </c>
      <c r="CL113" s="243">
        <v>8</v>
      </c>
      <c r="CM113" s="244">
        <f t="shared" si="28"/>
        <v>0</v>
      </c>
      <c r="CN113" s="243"/>
      <c r="CO113" s="243">
        <f t="shared" si="29"/>
        <v>0</v>
      </c>
      <c r="CP113" s="245">
        <f t="shared" si="30"/>
        <v>-30</v>
      </c>
      <c r="CR113" s="226"/>
    </row>
    <row r="114" spans="1:96" s="246" customFormat="1" ht="42" customHeight="1" x14ac:dyDescent="0.25">
      <c r="A114" s="227">
        <v>10</v>
      </c>
      <c r="B114" s="228">
        <f t="shared" si="22"/>
        <v>105</v>
      </c>
      <c r="C114" s="229" t="e">
        <f>1+#REF!</f>
        <v>#REF!</v>
      </c>
      <c r="D114" s="247" t="s">
        <v>236</v>
      </c>
      <c r="E114" s="247" t="s">
        <v>2</v>
      </c>
      <c r="F114" s="248" t="s">
        <v>7</v>
      </c>
      <c r="G114" s="249" t="s">
        <v>677</v>
      </c>
      <c r="H114" s="249" t="s">
        <v>678</v>
      </c>
      <c r="I114" s="230" t="s">
        <v>679</v>
      </c>
      <c r="J114" s="232">
        <f t="shared" si="41"/>
        <v>0</v>
      </c>
      <c r="K114" s="232">
        <v>45290</v>
      </c>
      <c r="L114" s="230"/>
      <c r="M114" s="242">
        <v>310244885</v>
      </c>
      <c r="N114" s="230"/>
      <c r="O114" s="230"/>
      <c r="P114" s="230" t="s">
        <v>193</v>
      </c>
      <c r="Q114" s="230"/>
      <c r="R114" s="230"/>
      <c r="S114" s="230"/>
      <c r="T114" s="230"/>
      <c r="U114" s="230"/>
      <c r="V114" s="230"/>
      <c r="W114" s="230"/>
      <c r="X114" s="230"/>
      <c r="Y114" s="234"/>
      <c r="Z114" s="235">
        <f t="shared" si="42"/>
        <v>320</v>
      </c>
      <c r="AA114" s="235">
        <f t="shared" si="42"/>
        <v>0</v>
      </c>
      <c r="AB114" s="236">
        <f t="shared" si="42"/>
        <v>420</v>
      </c>
      <c r="AC114" s="236">
        <f t="shared" si="42"/>
        <v>420</v>
      </c>
      <c r="AD114" s="250">
        <v>100</v>
      </c>
      <c r="AE114" s="250"/>
      <c r="AF114" s="251">
        <v>200</v>
      </c>
      <c r="AG114" s="251">
        <v>200</v>
      </c>
      <c r="AH114" s="250">
        <v>220</v>
      </c>
      <c r="AI114" s="250"/>
      <c r="AJ114" s="237">
        <v>220</v>
      </c>
      <c r="AK114" s="237">
        <v>220</v>
      </c>
      <c r="AL114" s="250"/>
      <c r="AM114" s="250"/>
      <c r="AN114" s="237"/>
      <c r="AO114" s="237"/>
      <c r="AP114" s="250"/>
      <c r="AQ114" s="250"/>
      <c r="AR114" s="251"/>
      <c r="AS114" s="251"/>
      <c r="AT114" s="248"/>
      <c r="AU114" s="248"/>
      <c r="AV114" s="238">
        <f t="shared" si="43"/>
        <v>4</v>
      </c>
      <c r="AW114" s="238">
        <f t="shared" si="43"/>
        <v>4</v>
      </c>
      <c r="AX114" s="250">
        <v>4</v>
      </c>
      <c r="AY114" s="234">
        <v>4</v>
      </c>
      <c r="AZ114" s="252"/>
      <c r="BA114" s="234"/>
      <c r="BB114" s="252"/>
      <c r="BC114" s="234"/>
      <c r="BD114" s="232">
        <v>45290</v>
      </c>
      <c r="BE114" s="232">
        <v>45104</v>
      </c>
      <c r="BF114" s="239" t="s">
        <v>409</v>
      </c>
      <c r="BG114" s="230" t="s">
        <v>231</v>
      </c>
      <c r="BH114" s="248"/>
      <c r="BI114" s="253"/>
      <c r="BJ114" s="254"/>
      <c r="BK114" s="255" t="s">
        <v>680</v>
      </c>
      <c r="BL114" s="242"/>
      <c r="BM114" s="255"/>
      <c r="BN114" s="231" t="s">
        <v>200</v>
      </c>
      <c r="BO114" s="231">
        <f t="shared" si="44"/>
        <v>2023</v>
      </c>
      <c r="BP114" s="231">
        <f t="shared" si="45"/>
        <v>4</v>
      </c>
      <c r="BQ114" s="231" t="str">
        <f t="shared" ref="BQ114:BQ123" si="46">+TEXT(BD114,"MMMM")</f>
        <v>MMMM</v>
      </c>
      <c r="BR114" s="249"/>
      <c r="BS114" s="249"/>
      <c r="BT114" s="249"/>
      <c r="BU114" s="249" t="s">
        <v>241</v>
      </c>
      <c r="BV114" s="249"/>
      <c r="BW114" s="231"/>
      <c r="BX114" s="249"/>
      <c r="BY114" s="249"/>
      <c r="BZ114" s="256"/>
      <c r="CA114" s="249"/>
      <c r="CB114" s="249"/>
      <c r="CC114" s="231"/>
      <c r="CD114" s="231"/>
      <c r="CE114" s="231"/>
      <c r="CF114" s="231"/>
      <c r="CG114" s="231"/>
      <c r="CH114" s="231"/>
      <c r="CI114" s="231"/>
      <c r="CJ114" s="231"/>
      <c r="CK114" s="243"/>
      <c r="CL114" s="243">
        <v>0</v>
      </c>
      <c r="CM114" s="244">
        <f t="shared" si="28"/>
        <v>0</v>
      </c>
      <c r="CN114" s="243"/>
      <c r="CO114" s="243">
        <f t="shared" si="29"/>
        <v>0</v>
      </c>
      <c r="CP114" s="245">
        <f t="shared" si="30"/>
        <v>-4</v>
      </c>
      <c r="CR114" s="226"/>
    </row>
    <row r="115" spans="1:96" s="246" customFormat="1" ht="42" customHeight="1" x14ac:dyDescent="0.25">
      <c r="A115" s="227">
        <v>10</v>
      </c>
      <c r="B115" s="228">
        <f t="shared" si="22"/>
        <v>106</v>
      </c>
      <c r="C115" s="229">
        <v>18943</v>
      </c>
      <c r="D115" s="228" t="s">
        <v>185</v>
      </c>
      <c r="E115" s="228" t="s">
        <v>2</v>
      </c>
      <c r="F115" s="230" t="s">
        <v>7</v>
      </c>
      <c r="G115" s="231" t="s">
        <v>681</v>
      </c>
      <c r="H115" s="231" t="s">
        <v>682</v>
      </c>
      <c r="I115" s="230" t="s">
        <v>683</v>
      </c>
      <c r="J115" s="232">
        <f t="shared" si="41"/>
        <v>0</v>
      </c>
      <c r="K115" s="232">
        <v>45046</v>
      </c>
      <c r="L115" s="230" t="s">
        <v>189</v>
      </c>
      <c r="M115" s="233">
        <v>309652890</v>
      </c>
      <c r="N115" s="228" t="s">
        <v>684</v>
      </c>
      <c r="O115" s="228" t="s">
        <v>192</v>
      </c>
      <c r="P115" s="230" t="s">
        <v>213</v>
      </c>
      <c r="Q115" s="230" t="s">
        <v>550</v>
      </c>
      <c r="R115" s="230"/>
      <c r="S115" s="230" t="s">
        <v>685</v>
      </c>
      <c r="T115" s="230">
        <v>50</v>
      </c>
      <c r="U115" s="234">
        <v>100</v>
      </c>
      <c r="V115" s="234">
        <v>66.666666666666671</v>
      </c>
      <c r="W115" s="234">
        <v>0</v>
      </c>
      <c r="X115" s="234">
        <v>0</v>
      </c>
      <c r="Y115" s="234">
        <v>41.5</v>
      </c>
      <c r="Z115" s="235">
        <f t="shared" si="42"/>
        <v>1800</v>
      </c>
      <c r="AA115" s="235">
        <f t="shared" si="42"/>
        <v>1800</v>
      </c>
      <c r="AB115" s="236">
        <f t="shared" si="42"/>
        <v>1950</v>
      </c>
      <c r="AC115" s="236">
        <f t="shared" si="42"/>
        <v>1950</v>
      </c>
      <c r="AD115" s="234">
        <v>1800</v>
      </c>
      <c r="AE115" s="234">
        <v>1800</v>
      </c>
      <c r="AF115" s="237">
        <v>1950</v>
      </c>
      <c r="AG115" s="237">
        <v>1950</v>
      </c>
      <c r="AH115" s="234"/>
      <c r="AI115" s="234">
        <v>0</v>
      </c>
      <c r="AJ115" s="237">
        <v>0</v>
      </c>
      <c r="AK115" s="237">
        <v>0</v>
      </c>
      <c r="AL115" s="234"/>
      <c r="AM115" s="234">
        <v>0</v>
      </c>
      <c r="AN115" s="237">
        <v>0</v>
      </c>
      <c r="AO115" s="237">
        <v>0</v>
      </c>
      <c r="AP115" s="234"/>
      <c r="AQ115" s="234">
        <v>0</v>
      </c>
      <c r="AR115" s="237">
        <v>0</v>
      </c>
      <c r="AS115" s="237">
        <v>0</v>
      </c>
      <c r="AT115" s="230"/>
      <c r="AU115" s="230"/>
      <c r="AV115" s="238">
        <f t="shared" si="43"/>
        <v>30</v>
      </c>
      <c r="AW115" s="238">
        <f t="shared" si="43"/>
        <v>30</v>
      </c>
      <c r="AX115" s="234">
        <v>30</v>
      </c>
      <c r="AY115" s="234">
        <v>30</v>
      </c>
      <c r="AZ115" s="229"/>
      <c r="BA115" s="234">
        <v>0</v>
      </c>
      <c r="BB115" s="229"/>
      <c r="BC115" s="234">
        <v>0</v>
      </c>
      <c r="BD115" s="232">
        <v>45046</v>
      </c>
      <c r="BE115" s="232">
        <v>45013</v>
      </c>
      <c r="BF115" s="239" t="s">
        <v>442</v>
      </c>
      <c r="BG115" s="230" t="s">
        <v>254</v>
      </c>
      <c r="BH115" s="230">
        <v>0</v>
      </c>
      <c r="BI115" s="240"/>
      <c r="BJ115" s="241">
        <v>0</v>
      </c>
      <c r="BK115" s="242" t="s">
        <v>680</v>
      </c>
      <c r="BL115" s="242"/>
      <c r="BM115" s="242" t="s">
        <v>498</v>
      </c>
      <c r="BN115" s="231" t="s">
        <v>200</v>
      </c>
      <c r="BO115" s="231">
        <f t="shared" si="44"/>
        <v>2023</v>
      </c>
      <c r="BP115" s="231">
        <f t="shared" si="45"/>
        <v>2</v>
      </c>
      <c r="BQ115" s="231" t="str">
        <f t="shared" si="46"/>
        <v>MMMM</v>
      </c>
      <c r="BR115" s="231"/>
      <c r="BS115" s="231">
        <f t="shared" ref="BS115:BS178" si="47">+DAY(BD115)</f>
        <v>30</v>
      </c>
      <c r="BT115" s="231">
        <v>31</v>
      </c>
      <c r="BU115" s="231" t="s">
        <v>255</v>
      </c>
      <c r="BV115" s="231">
        <v>1</v>
      </c>
      <c r="BW115" s="231"/>
      <c r="BX115" s="231"/>
      <c r="BY115" s="231"/>
      <c r="BZ115" s="238">
        <f t="shared" ref="BZ115:BZ178" si="48">+IF(BF115&gt;0,AW115-AV115,0)</f>
        <v>0</v>
      </c>
      <c r="CA115" s="231"/>
      <c r="CB115" s="231" t="str">
        <f t="shared" ref="CB115:CB121" si="49">+IF(BN115="йирик",CONCATENATE(E115," Инвестициялар, саноат ва савдо бош бошқармаси бошлиғи"),IF(BN115="ўрта",CONCATENATE(E115," Инвестициялар, саноат ва савдо бош бошқармаси бошлиғи биринчи ўринбосари"),_xlfn.CONCAT(F115," ҳокими ўринбосари")))</f>
        <v>Қўшкўпир тумани ҳокими ўринбосари</v>
      </c>
      <c r="CC115" s="231" t="s">
        <v>552</v>
      </c>
      <c r="CD115" s="231" t="s">
        <v>553</v>
      </c>
      <c r="CE115" s="231" t="s">
        <v>554</v>
      </c>
      <c r="CF115" s="231" t="s">
        <v>686</v>
      </c>
      <c r="CG115" s="231" t="s">
        <v>472</v>
      </c>
      <c r="CH115" s="231"/>
      <c r="CI115" s="231"/>
      <c r="CJ115" s="231"/>
      <c r="CK115" s="243">
        <v>4</v>
      </c>
      <c r="CL115" s="243">
        <v>2</v>
      </c>
      <c r="CM115" s="244">
        <f t="shared" si="28"/>
        <v>-2</v>
      </c>
      <c r="CN115" s="243">
        <v>25.5</v>
      </c>
      <c r="CO115" s="243">
        <f t="shared" si="29"/>
        <v>23.5</v>
      </c>
      <c r="CP115" s="245">
        <f t="shared" si="30"/>
        <v>-6.5</v>
      </c>
      <c r="CR115" s="226"/>
    </row>
    <row r="116" spans="1:96" s="246" customFormat="1" ht="42" customHeight="1" x14ac:dyDescent="0.25">
      <c r="A116" s="227">
        <v>10</v>
      </c>
      <c r="B116" s="228">
        <f t="shared" si="22"/>
        <v>107</v>
      </c>
      <c r="C116" s="229">
        <v>18954</v>
      </c>
      <c r="D116" s="228" t="s">
        <v>185</v>
      </c>
      <c r="E116" s="228" t="s">
        <v>2</v>
      </c>
      <c r="F116" s="230" t="s">
        <v>7</v>
      </c>
      <c r="G116" s="231" t="s">
        <v>687</v>
      </c>
      <c r="H116" s="231" t="s">
        <v>688</v>
      </c>
      <c r="I116" s="230" t="s">
        <v>689</v>
      </c>
      <c r="J116" s="232">
        <f t="shared" si="41"/>
        <v>0</v>
      </c>
      <c r="K116" s="232">
        <v>45078</v>
      </c>
      <c r="L116" s="230" t="s">
        <v>189</v>
      </c>
      <c r="M116" s="233">
        <v>309420483</v>
      </c>
      <c r="N116" s="228" t="s">
        <v>309</v>
      </c>
      <c r="O116" s="228" t="s">
        <v>212</v>
      </c>
      <c r="P116" s="230" t="s">
        <v>193</v>
      </c>
      <c r="Q116" s="230" t="s">
        <v>194</v>
      </c>
      <c r="R116" s="230"/>
      <c r="S116" s="230" t="s">
        <v>195</v>
      </c>
      <c r="T116" s="230" t="s">
        <v>184</v>
      </c>
      <c r="U116" s="234">
        <v>100</v>
      </c>
      <c r="V116" s="234">
        <v>58.333333333333336</v>
      </c>
      <c r="W116" s="234">
        <v>0</v>
      </c>
      <c r="X116" s="234">
        <v>0</v>
      </c>
      <c r="Y116" s="234">
        <v>11.25</v>
      </c>
      <c r="Z116" s="235">
        <f t="shared" si="42"/>
        <v>500</v>
      </c>
      <c r="AA116" s="235">
        <f t="shared" si="42"/>
        <v>500</v>
      </c>
      <c r="AB116" s="236">
        <f t="shared" si="42"/>
        <v>620</v>
      </c>
      <c r="AC116" s="236">
        <f t="shared" si="42"/>
        <v>620</v>
      </c>
      <c r="AD116" s="234">
        <v>200</v>
      </c>
      <c r="AE116" s="234">
        <v>200</v>
      </c>
      <c r="AF116" s="237">
        <v>320</v>
      </c>
      <c r="AG116" s="237">
        <v>320</v>
      </c>
      <c r="AH116" s="234">
        <v>300</v>
      </c>
      <c r="AI116" s="234">
        <v>300</v>
      </c>
      <c r="AJ116" s="237">
        <v>300</v>
      </c>
      <c r="AK116" s="237">
        <v>300</v>
      </c>
      <c r="AL116" s="234"/>
      <c r="AM116" s="234">
        <v>0</v>
      </c>
      <c r="AN116" s="237">
        <v>0</v>
      </c>
      <c r="AO116" s="237">
        <v>0</v>
      </c>
      <c r="AP116" s="234"/>
      <c r="AQ116" s="234">
        <v>0</v>
      </c>
      <c r="AR116" s="237">
        <v>0</v>
      </c>
      <c r="AS116" s="237">
        <v>0</v>
      </c>
      <c r="AT116" s="230"/>
      <c r="AU116" s="230"/>
      <c r="AV116" s="238">
        <f t="shared" si="43"/>
        <v>5</v>
      </c>
      <c r="AW116" s="238">
        <f t="shared" si="43"/>
        <v>5</v>
      </c>
      <c r="AX116" s="234">
        <v>5</v>
      </c>
      <c r="AY116" s="234">
        <v>5</v>
      </c>
      <c r="AZ116" s="229"/>
      <c r="BA116" s="234">
        <v>0</v>
      </c>
      <c r="BB116" s="229"/>
      <c r="BC116" s="234">
        <v>0</v>
      </c>
      <c r="BD116" s="232">
        <v>45078</v>
      </c>
      <c r="BE116" s="232">
        <v>45010</v>
      </c>
      <c r="BF116" s="239" t="s">
        <v>356</v>
      </c>
      <c r="BG116" s="230" t="s">
        <v>197</v>
      </c>
      <c r="BH116" s="230">
        <v>0</v>
      </c>
      <c r="BI116" s="240"/>
      <c r="BJ116" s="241">
        <v>0</v>
      </c>
      <c r="BK116" s="242" t="s">
        <v>680</v>
      </c>
      <c r="BL116" s="242"/>
      <c r="BM116" s="242" t="s">
        <v>498</v>
      </c>
      <c r="BN116" s="231" t="s">
        <v>200</v>
      </c>
      <c r="BO116" s="231">
        <f t="shared" si="44"/>
        <v>2023</v>
      </c>
      <c r="BP116" s="231">
        <f t="shared" si="45"/>
        <v>2</v>
      </c>
      <c r="BQ116" s="231" t="str">
        <f t="shared" si="46"/>
        <v>MMMM</v>
      </c>
      <c r="BR116" s="231"/>
      <c r="BS116" s="231">
        <f t="shared" si="47"/>
        <v>1</v>
      </c>
      <c r="BT116" s="231">
        <v>31</v>
      </c>
      <c r="BU116" s="231" t="s">
        <v>255</v>
      </c>
      <c r="BV116" s="231">
        <v>1</v>
      </c>
      <c r="BW116" s="231"/>
      <c r="BX116" s="231"/>
      <c r="BY116" s="231"/>
      <c r="BZ116" s="238">
        <f t="shared" si="48"/>
        <v>0</v>
      </c>
      <c r="CA116" s="231"/>
      <c r="CB116" s="231" t="str">
        <f t="shared" si="49"/>
        <v>Қўшкўпир тумани ҳокими ўринбосари</v>
      </c>
      <c r="CC116" s="231" t="s">
        <v>202</v>
      </c>
      <c r="CD116" s="231" t="s">
        <v>690</v>
      </c>
      <c r="CE116" s="231" t="s">
        <v>204</v>
      </c>
      <c r="CF116" s="231" t="s">
        <v>686</v>
      </c>
      <c r="CG116" s="231" t="s">
        <v>472</v>
      </c>
      <c r="CH116" s="231"/>
      <c r="CI116" s="231"/>
      <c r="CJ116" s="231"/>
      <c r="CK116" s="243">
        <v>3</v>
      </c>
      <c r="CL116" s="243">
        <v>8</v>
      </c>
      <c r="CM116" s="244">
        <f t="shared" si="28"/>
        <v>5</v>
      </c>
      <c r="CN116" s="243">
        <v>0.25</v>
      </c>
      <c r="CO116" s="243">
        <f t="shared" si="29"/>
        <v>5.25</v>
      </c>
      <c r="CP116" s="245">
        <f t="shared" si="30"/>
        <v>0.25</v>
      </c>
      <c r="CR116" s="226"/>
    </row>
    <row r="117" spans="1:96" s="246" customFormat="1" ht="42" customHeight="1" x14ac:dyDescent="0.25">
      <c r="A117" s="227">
        <v>10</v>
      </c>
      <c r="B117" s="228">
        <f t="shared" si="22"/>
        <v>108</v>
      </c>
      <c r="C117" s="229">
        <v>18986</v>
      </c>
      <c r="D117" s="228" t="s">
        <v>185</v>
      </c>
      <c r="E117" s="228" t="s">
        <v>2</v>
      </c>
      <c r="F117" s="230" t="s">
        <v>7</v>
      </c>
      <c r="G117" s="231" t="s">
        <v>691</v>
      </c>
      <c r="H117" s="231" t="s">
        <v>692</v>
      </c>
      <c r="I117" s="230" t="s">
        <v>693</v>
      </c>
      <c r="J117" s="232">
        <f t="shared" si="41"/>
        <v>0</v>
      </c>
      <c r="K117" s="232">
        <v>45108</v>
      </c>
      <c r="L117" s="230" t="s">
        <v>189</v>
      </c>
      <c r="M117" s="233">
        <v>309335138</v>
      </c>
      <c r="N117" s="228" t="s">
        <v>694</v>
      </c>
      <c r="O117" s="228" t="s">
        <v>252</v>
      </c>
      <c r="P117" s="230" t="s">
        <v>193</v>
      </c>
      <c r="Q117" s="230" t="s">
        <v>355</v>
      </c>
      <c r="R117" s="230"/>
      <c r="S117" s="230" t="s">
        <v>195</v>
      </c>
      <c r="T117" s="230" t="s">
        <v>184</v>
      </c>
      <c r="U117" s="234">
        <v>100</v>
      </c>
      <c r="V117" s="234">
        <v>50</v>
      </c>
      <c r="W117" s="234">
        <v>0</v>
      </c>
      <c r="X117" s="234">
        <v>0</v>
      </c>
      <c r="Y117" s="234">
        <v>10.25</v>
      </c>
      <c r="Z117" s="235">
        <f t="shared" si="42"/>
        <v>850</v>
      </c>
      <c r="AA117" s="235">
        <f t="shared" si="42"/>
        <v>850</v>
      </c>
      <c r="AB117" s="236">
        <f t="shared" si="42"/>
        <v>920</v>
      </c>
      <c r="AC117" s="236">
        <f t="shared" si="42"/>
        <v>920</v>
      </c>
      <c r="AD117" s="234">
        <v>600</v>
      </c>
      <c r="AE117" s="234">
        <v>600</v>
      </c>
      <c r="AF117" s="237">
        <v>670</v>
      </c>
      <c r="AG117" s="237">
        <v>670</v>
      </c>
      <c r="AH117" s="234">
        <v>250</v>
      </c>
      <c r="AI117" s="234">
        <v>250</v>
      </c>
      <c r="AJ117" s="237">
        <v>250</v>
      </c>
      <c r="AK117" s="237">
        <v>250</v>
      </c>
      <c r="AL117" s="234"/>
      <c r="AM117" s="234">
        <v>0</v>
      </c>
      <c r="AN117" s="237">
        <v>0</v>
      </c>
      <c r="AO117" s="237">
        <v>0</v>
      </c>
      <c r="AP117" s="234"/>
      <c r="AQ117" s="234">
        <v>0</v>
      </c>
      <c r="AR117" s="237">
        <v>0</v>
      </c>
      <c r="AS117" s="237">
        <v>0</v>
      </c>
      <c r="AT117" s="230"/>
      <c r="AU117" s="230"/>
      <c r="AV117" s="238">
        <f t="shared" si="43"/>
        <v>3</v>
      </c>
      <c r="AW117" s="238">
        <f t="shared" si="43"/>
        <v>5</v>
      </c>
      <c r="AX117" s="234">
        <v>3</v>
      </c>
      <c r="AY117" s="234">
        <v>5</v>
      </c>
      <c r="AZ117" s="229"/>
      <c r="BA117" s="229">
        <v>0</v>
      </c>
      <c r="BB117" s="229"/>
      <c r="BC117" s="229">
        <v>0</v>
      </c>
      <c r="BD117" s="232">
        <v>45108</v>
      </c>
      <c r="BE117" s="232">
        <v>44966</v>
      </c>
      <c r="BF117" s="239" t="s">
        <v>695</v>
      </c>
      <c r="BG117" s="230" t="s">
        <v>199</v>
      </c>
      <c r="BH117" s="230">
        <v>0</v>
      </c>
      <c r="BI117" s="240"/>
      <c r="BJ117" s="241">
        <v>0</v>
      </c>
      <c r="BK117" s="242" t="s">
        <v>680</v>
      </c>
      <c r="BL117" s="242"/>
      <c r="BM117" s="242" t="s">
        <v>498</v>
      </c>
      <c r="BN117" s="231" t="s">
        <v>200</v>
      </c>
      <c r="BO117" s="231">
        <f t="shared" si="44"/>
        <v>2023</v>
      </c>
      <c r="BP117" s="231">
        <f t="shared" si="45"/>
        <v>3</v>
      </c>
      <c r="BQ117" s="231" t="str">
        <f t="shared" si="46"/>
        <v>MMMM</v>
      </c>
      <c r="BR117" s="231"/>
      <c r="BS117" s="231">
        <f t="shared" si="47"/>
        <v>1</v>
      </c>
      <c r="BT117" s="231">
        <v>10</v>
      </c>
      <c r="BU117" s="231" t="s">
        <v>201</v>
      </c>
      <c r="BV117" s="231">
        <v>1</v>
      </c>
      <c r="BW117" s="231"/>
      <c r="BX117" s="231"/>
      <c r="BY117" s="231"/>
      <c r="BZ117" s="238">
        <f t="shared" si="48"/>
        <v>2</v>
      </c>
      <c r="CA117" s="231"/>
      <c r="CB117" s="231" t="str">
        <f t="shared" si="49"/>
        <v>Қўшкўпир тумани ҳокими ўринбосари</v>
      </c>
      <c r="CC117" s="231" t="s">
        <v>358</v>
      </c>
      <c r="CD117" s="231" t="s">
        <v>359</v>
      </c>
      <c r="CE117" s="231" t="s">
        <v>204</v>
      </c>
      <c r="CF117" s="231" t="s">
        <v>696</v>
      </c>
      <c r="CG117" s="231" t="s">
        <v>206</v>
      </c>
      <c r="CH117" s="231"/>
      <c r="CI117" s="231"/>
      <c r="CJ117" s="231"/>
      <c r="CK117" s="243">
        <v>2</v>
      </c>
      <c r="CL117" s="243">
        <v>2</v>
      </c>
      <c r="CM117" s="244">
        <f t="shared" si="28"/>
        <v>0</v>
      </c>
      <c r="CN117" s="243"/>
      <c r="CO117" s="243">
        <f t="shared" si="29"/>
        <v>0</v>
      </c>
      <c r="CP117" s="245">
        <f t="shared" si="30"/>
        <v>-3</v>
      </c>
      <c r="CR117" s="226"/>
    </row>
    <row r="118" spans="1:96" s="246" customFormat="1" ht="42" customHeight="1" x14ac:dyDescent="0.25">
      <c r="A118" s="227">
        <v>10</v>
      </c>
      <c r="B118" s="228">
        <f t="shared" si="22"/>
        <v>109</v>
      </c>
      <c r="C118" s="229">
        <v>18959</v>
      </c>
      <c r="D118" s="228" t="s">
        <v>185</v>
      </c>
      <c r="E118" s="228" t="s">
        <v>2</v>
      </c>
      <c r="F118" s="230" t="s">
        <v>7</v>
      </c>
      <c r="G118" s="231" t="s">
        <v>697</v>
      </c>
      <c r="H118" s="231" t="s">
        <v>698</v>
      </c>
      <c r="I118" s="230" t="s">
        <v>699</v>
      </c>
      <c r="J118" s="232">
        <f t="shared" si="41"/>
        <v>0</v>
      </c>
      <c r="K118" s="232">
        <v>45170</v>
      </c>
      <c r="L118" s="230" t="s">
        <v>189</v>
      </c>
      <c r="M118" s="233">
        <v>308045959</v>
      </c>
      <c r="N118" s="228" t="s">
        <v>700</v>
      </c>
      <c r="O118" s="228" t="s">
        <v>252</v>
      </c>
      <c r="P118" s="230" t="s">
        <v>240</v>
      </c>
      <c r="Q118" s="230" t="s">
        <v>701</v>
      </c>
      <c r="R118" s="230" t="s">
        <v>702</v>
      </c>
      <c r="S118" s="230" t="s">
        <v>272</v>
      </c>
      <c r="T118" s="230">
        <v>1</v>
      </c>
      <c r="U118" s="234">
        <v>50</v>
      </c>
      <c r="V118" s="234">
        <v>12.5</v>
      </c>
      <c r="W118" s="234">
        <v>0</v>
      </c>
      <c r="X118" s="234">
        <v>0</v>
      </c>
      <c r="Y118" s="234">
        <v>8.25</v>
      </c>
      <c r="Z118" s="235">
        <f t="shared" si="42"/>
        <v>650</v>
      </c>
      <c r="AA118" s="235">
        <f t="shared" si="42"/>
        <v>650</v>
      </c>
      <c r="AB118" s="236">
        <f t="shared" si="42"/>
        <v>720</v>
      </c>
      <c r="AC118" s="236">
        <f t="shared" si="42"/>
        <v>720</v>
      </c>
      <c r="AD118" s="234">
        <v>650</v>
      </c>
      <c r="AE118" s="234">
        <v>650</v>
      </c>
      <c r="AF118" s="237">
        <v>720</v>
      </c>
      <c r="AG118" s="237">
        <v>720</v>
      </c>
      <c r="AH118" s="234"/>
      <c r="AI118" s="234">
        <v>0</v>
      </c>
      <c r="AJ118" s="237">
        <v>0</v>
      </c>
      <c r="AK118" s="237">
        <v>0</v>
      </c>
      <c r="AL118" s="234"/>
      <c r="AM118" s="234">
        <v>0</v>
      </c>
      <c r="AN118" s="237">
        <v>0</v>
      </c>
      <c r="AO118" s="237">
        <v>0</v>
      </c>
      <c r="AP118" s="234"/>
      <c r="AQ118" s="234">
        <v>0</v>
      </c>
      <c r="AR118" s="237">
        <v>0</v>
      </c>
      <c r="AS118" s="237">
        <v>0</v>
      </c>
      <c r="AT118" s="230"/>
      <c r="AU118" s="230"/>
      <c r="AV118" s="238">
        <f t="shared" si="43"/>
        <v>4</v>
      </c>
      <c r="AW118" s="238">
        <f t="shared" si="43"/>
        <v>5</v>
      </c>
      <c r="AX118" s="234">
        <v>4</v>
      </c>
      <c r="AY118" s="234">
        <v>5</v>
      </c>
      <c r="AZ118" s="229"/>
      <c r="BA118" s="234">
        <v>0</v>
      </c>
      <c r="BB118" s="229"/>
      <c r="BC118" s="234">
        <v>0</v>
      </c>
      <c r="BD118" s="232">
        <v>45170</v>
      </c>
      <c r="BE118" s="232">
        <v>45061</v>
      </c>
      <c r="BF118" s="239" t="s">
        <v>367</v>
      </c>
      <c r="BG118" s="230" t="s">
        <v>254</v>
      </c>
      <c r="BH118" s="230">
        <v>0</v>
      </c>
      <c r="BI118" s="240"/>
      <c r="BJ118" s="241">
        <v>0</v>
      </c>
      <c r="BK118" s="242" t="s">
        <v>680</v>
      </c>
      <c r="BL118" s="242"/>
      <c r="BM118" s="242" t="s">
        <v>498</v>
      </c>
      <c r="BN118" s="231" t="s">
        <v>200</v>
      </c>
      <c r="BO118" s="231">
        <f t="shared" si="44"/>
        <v>2023</v>
      </c>
      <c r="BP118" s="231">
        <f t="shared" si="45"/>
        <v>3</v>
      </c>
      <c r="BQ118" s="231" t="str">
        <f t="shared" si="46"/>
        <v>MMMM</v>
      </c>
      <c r="BR118" s="231"/>
      <c r="BS118" s="231">
        <f t="shared" si="47"/>
        <v>1</v>
      </c>
      <c r="BT118" s="231"/>
      <c r="BU118" s="231" t="s">
        <v>218</v>
      </c>
      <c r="BV118" s="231"/>
      <c r="BW118" s="231"/>
      <c r="BX118" s="231"/>
      <c r="BY118" s="231"/>
      <c r="BZ118" s="238">
        <f t="shared" si="48"/>
        <v>1</v>
      </c>
      <c r="CA118" s="231"/>
      <c r="CB118" s="231" t="str">
        <f t="shared" si="49"/>
        <v>Қўшкўпир тумани ҳокими ўринбосари</v>
      </c>
      <c r="CC118" s="231" t="s">
        <v>219</v>
      </c>
      <c r="CD118" s="231" t="s">
        <v>220</v>
      </c>
      <c r="CE118" s="231" t="s">
        <v>221</v>
      </c>
      <c r="CF118" s="231" t="s">
        <v>696</v>
      </c>
      <c r="CG118" s="231" t="s">
        <v>206</v>
      </c>
      <c r="CH118" s="231"/>
      <c r="CI118" s="231"/>
      <c r="CJ118" s="231"/>
      <c r="CK118" s="243">
        <v>0</v>
      </c>
      <c r="CL118" s="243">
        <v>1</v>
      </c>
      <c r="CM118" s="244">
        <f t="shared" si="28"/>
        <v>1</v>
      </c>
      <c r="CN118" s="243"/>
      <c r="CO118" s="243">
        <f t="shared" si="29"/>
        <v>1</v>
      </c>
      <c r="CP118" s="245">
        <f t="shared" si="30"/>
        <v>-3</v>
      </c>
      <c r="CR118" s="226"/>
    </row>
    <row r="119" spans="1:96" s="246" customFormat="1" ht="42" customHeight="1" x14ac:dyDescent="0.25">
      <c r="A119" s="227">
        <v>10</v>
      </c>
      <c r="B119" s="228">
        <f t="shared" si="22"/>
        <v>110</v>
      </c>
      <c r="C119" s="229">
        <v>18980</v>
      </c>
      <c r="D119" s="228" t="s">
        <v>185</v>
      </c>
      <c r="E119" s="228" t="s">
        <v>2</v>
      </c>
      <c r="F119" s="230" t="s">
        <v>7</v>
      </c>
      <c r="G119" s="231" t="s">
        <v>703</v>
      </c>
      <c r="H119" s="231" t="s">
        <v>704</v>
      </c>
      <c r="I119" s="230" t="s">
        <v>705</v>
      </c>
      <c r="J119" s="232">
        <f t="shared" si="41"/>
        <v>0</v>
      </c>
      <c r="K119" s="232">
        <v>45189</v>
      </c>
      <c r="L119" s="230" t="s">
        <v>189</v>
      </c>
      <c r="M119" s="233">
        <v>307957228</v>
      </c>
      <c r="N119" s="228" t="s">
        <v>706</v>
      </c>
      <c r="O119" s="228" t="s">
        <v>252</v>
      </c>
      <c r="P119" s="230" t="s">
        <v>240</v>
      </c>
      <c r="Q119" s="230" t="s">
        <v>657</v>
      </c>
      <c r="R119" s="230"/>
      <c r="S119" s="230" t="s">
        <v>272</v>
      </c>
      <c r="T119" s="230">
        <v>20</v>
      </c>
      <c r="U119" s="234">
        <v>2000</v>
      </c>
      <c r="V119" s="234">
        <v>500</v>
      </c>
      <c r="W119" s="234">
        <v>0</v>
      </c>
      <c r="X119" s="234">
        <v>0</v>
      </c>
      <c r="Y119" s="234">
        <v>145</v>
      </c>
      <c r="Z119" s="235">
        <f t="shared" si="42"/>
        <v>5000</v>
      </c>
      <c r="AA119" s="235">
        <f t="shared" si="42"/>
        <v>5000</v>
      </c>
      <c r="AB119" s="236">
        <f t="shared" si="42"/>
        <v>5500</v>
      </c>
      <c r="AC119" s="236">
        <f t="shared" si="42"/>
        <v>5500</v>
      </c>
      <c r="AD119" s="234">
        <v>5000</v>
      </c>
      <c r="AE119" s="234">
        <v>5000</v>
      </c>
      <c r="AF119" s="237">
        <v>5500</v>
      </c>
      <c r="AG119" s="237">
        <v>5500</v>
      </c>
      <c r="AH119" s="234"/>
      <c r="AI119" s="234">
        <v>0</v>
      </c>
      <c r="AJ119" s="237">
        <v>0</v>
      </c>
      <c r="AK119" s="237">
        <v>0</v>
      </c>
      <c r="AL119" s="234"/>
      <c r="AM119" s="234">
        <v>0</v>
      </c>
      <c r="AN119" s="237">
        <v>0</v>
      </c>
      <c r="AO119" s="237">
        <v>0</v>
      </c>
      <c r="AP119" s="234"/>
      <c r="AQ119" s="234">
        <v>0</v>
      </c>
      <c r="AR119" s="237">
        <v>0</v>
      </c>
      <c r="AS119" s="237">
        <v>0</v>
      </c>
      <c r="AT119" s="230"/>
      <c r="AU119" s="230"/>
      <c r="AV119" s="238">
        <f t="shared" si="43"/>
        <v>3</v>
      </c>
      <c r="AW119" s="238">
        <f t="shared" si="43"/>
        <v>5</v>
      </c>
      <c r="AX119" s="234">
        <v>3</v>
      </c>
      <c r="AY119" s="234">
        <v>5</v>
      </c>
      <c r="AZ119" s="229"/>
      <c r="BA119" s="234">
        <v>0</v>
      </c>
      <c r="BB119" s="229"/>
      <c r="BC119" s="234">
        <v>0</v>
      </c>
      <c r="BD119" s="232">
        <v>45189</v>
      </c>
      <c r="BE119" s="232">
        <v>45010</v>
      </c>
      <c r="BF119" s="239" t="s">
        <v>343</v>
      </c>
      <c r="BG119" s="230" t="s">
        <v>254</v>
      </c>
      <c r="BH119" s="230">
        <v>0</v>
      </c>
      <c r="BI119" s="240"/>
      <c r="BJ119" s="241">
        <v>0</v>
      </c>
      <c r="BK119" s="242" t="s">
        <v>680</v>
      </c>
      <c r="BL119" s="242"/>
      <c r="BM119" s="242" t="s">
        <v>498</v>
      </c>
      <c r="BN119" s="231" t="s">
        <v>641</v>
      </c>
      <c r="BO119" s="231">
        <f t="shared" si="44"/>
        <v>2023</v>
      </c>
      <c r="BP119" s="231">
        <f t="shared" si="45"/>
        <v>3</v>
      </c>
      <c r="BQ119" s="231" t="str">
        <f t="shared" si="46"/>
        <v>MMMM</v>
      </c>
      <c r="BR119" s="231"/>
      <c r="BS119" s="231">
        <f t="shared" si="47"/>
        <v>20</v>
      </c>
      <c r="BT119" s="231">
        <v>31</v>
      </c>
      <c r="BU119" s="231" t="s">
        <v>255</v>
      </c>
      <c r="BV119" s="231">
        <v>1</v>
      </c>
      <c r="BW119" s="231"/>
      <c r="BX119" s="231"/>
      <c r="BY119" s="231"/>
      <c r="BZ119" s="238">
        <f t="shared" si="48"/>
        <v>2</v>
      </c>
      <c r="CA119" s="231"/>
      <c r="CB119" s="231" t="str">
        <f t="shared" si="49"/>
        <v>Хоразм вилояти Инвестициялар, саноат ва савдо бош бошқармаси бошлиғи биринчи ўринбосари</v>
      </c>
      <c r="CC119" s="231" t="s">
        <v>219</v>
      </c>
      <c r="CD119" s="231" t="s">
        <v>220</v>
      </c>
      <c r="CE119" s="231" t="s">
        <v>221</v>
      </c>
      <c r="CF119" s="231" t="s">
        <v>686</v>
      </c>
      <c r="CG119" s="231" t="s">
        <v>472</v>
      </c>
      <c r="CH119" s="231"/>
      <c r="CI119" s="231"/>
      <c r="CJ119" s="231"/>
      <c r="CK119" s="243">
        <v>3</v>
      </c>
      <c r="CL119" s="243">
        <v>12</v>
      </c>
      <c r="CM119" s="244">
        <f t="shared" si="28"/>
        <v>9</v>
      </c>
      <c r="CN119" s="243"/>
      <c r="CO119" s="243">
        <f t="shared" si="29"/>
        <v>9</v>
      </c>
      <c r="CP119" s="245">
        <f t="shared" si="30"/>
        <v>6</v>
      </c>
      <c r="CR119" s="226"/>
    </row>
    <row r="120" spans="1:96" s="246" customFormat="1" ht="42" customHeight="1" x14ac:dyDescent="0.25">
      <c r="A120" s="227">
        <v>10</v>
      </c>
      <c r="B120" s="228">
        <f t="shared" si="22"/>
        <v>111</v>
      </c>
      <c r="C120" s="229">
        <v>18946</v>
      </c>
      <c r="D120" s="228" t="s">
        <v>185</v>
      </c>
      <c r="E120" s="228" t="s">
        <v>2</v>
      </c>
      <c r="F120" s="230" t="s">
        <v>7</v>
      </c>
      <c r="G120" s="231" t="s">
        <v>707</v>
      </c>
      <c r="H120" s="231" t="s">
        <v>708</v>
      </c>
      <c r="I120" s="230" t="s">
        <v>709</v>
      </c>
      <c r="J120" s="232">
        <f t="shared" si="41"/>
        <v>0</v>
      </c>
      <c r="K120" s="232">
        <v>44967</v>
      </c>
      <c r="L120" s="230" t="s">
        <v>189</v>
      </c>
      <c r="M120" s="233">
        <v>306660686</v>
      </c>
      <c r="N120" s="228" t="s">
        <v>710</v>
      </c>
      <c r="O120" s="228" t="s">
        <v>252</v>
      </c>
      <c r="P120" s="230" t="s">
        <v>193</v>
      </c>
      <c r="Q120" s="230" t="s">
        <v>355</v>
      </c>
      <c r="R120" s="230"/>
      <c r="S120" s="230" t="s">
        <v>685</v>
      </c>
      <c r="T120" s="230">
        <v>1000</v>
      </c>
      <c r="U120" s="234">
        <v>500</v>
      </c>
      <c r="V120" s="234">
        <v>400</v>
      </c>
      <c r="W120" s="234">
        <v>0</v>
      </c>
      <c r="X120" s="234">
        <v>0</v>
      </c>
      <c r="Y120" s="234">
        <v>27.5</v>
      </c>
      <c r="Z120" s="235">
        <f t="shared" si="42"/>
        <v>14900</v>
      </c>
      <c r="AA120" s="235">
        <f t="shared" si="42"/>
        <v>14900</v>
      </c>
      <c r="AB120" s="236">
        <f t="shared" si="42"/>
        <v>15000</v>
      </c>
      <c r="AC120" s="236">
        <f t="shared" si="42"/>
        <v>15000</v>
      </c>
      <c r="AD120" s="234">
        <v>3000</v>
      </c>
      <c r="AE120" s="234">
        <v>3000</v>
      </c>
      <c r="AF120" s="237">
        <v>3100</v>
      </c>
      <c r="AG120" s="237">
        <v>3100</v>
      </c>
      <c r="AH120" s="234"/>
      <c r="AI120" s="234">
        <v>0</v>
      </c>
      <c r="AJ120" s="237">
        <v>0</v>
      </c>
      <c r="AK120" s="237">
        <v>0</v>
      </c>
      <c r="AL120" s="234">
        <v>1000</v>
      </c>
      <c r="AM120" s="234">
        <v>1000</v>
      </c>
      <c r="AN120" s="237">
        <v>1000</v>
      </c>
      <c r="AO120" s="237">
        <v>1000</v>
      </c>
      <c r="AP120" s="234"/>
      <c r="AQ120" s="234">
        <v>0</v>
      </c>
      <c r="AR120" s="237">
        <v>0</v>
      </c>
      <c r="AS120" s="237">
        <v>0</v>
      </c>
      <c r="AT120" s="230"/>
      <c r="AU120" s="230"/>
      <c r="AV120" s="238">
        <f t="shared" si="43"/>
        <v>10</v>
      </c>
      <c r="AW120" s="238">
        <f t="shared" si="43"/>
        <v>10</v>
      </c>
      <c r="AX120" s="234">
        <v>10</v>
      </c>
      <c r="AY120" s="234">
        <v>10</v>
      </c>
      <c r="AZ120" s="229"/>
      <c r="BA120" s="229">
        <v>0</v>
      </c>
      <c r="BB120" s="229"/>
      <c r="BC120" s="229">
        <v>0</v>
      </c>
      <c r="BD120" s="232">
        <v>44967</v>
      </c>
      <c r="BE120" s="232">
        <v>44966</v>
      </c>
      <c r="BF120" s="239" t="s">
        <v>695</v>
      </c>
      <c r="BG120" s="230" t="s">
        <v>711</v>
      </c>
      <c r="BH120" s="230">
        <v>0</v>
      </c>
      <c r="BI120" s="240"/>
      <c r="BJ120" s="241">
        <v>0</v>
      </c>
      <c r="BK120" s="242" t="s">
        <v>680</v>
      </c>
      <c r="BL120" s="242"/>
      <c r="BM120" s="242" t="s">
        <v>498</v>
      </c>
      <c r="BN120" s="231" t="s">
        <v>641</v>
      </c>
      <c r="BO120" s="231">
        <f t="shared" si="44"/>
        <v>2023</v>
      </c>
      <c r="BP120" s="231">
        <f t="shared" si="45"/>
        <v>1</v>
      </c>
      <c r="BQ120" s="231" t="str">
        <f t="shared" si="46"/>
        <v>MMMM</v>
      </c>
      <c r="BR120" s="231" t="s">
        <v>201</v>
      </c>
      <c r="BS120" s="231">
        <f t="shared" si="47"/>
        <v>10</v>
      </c>
      <c r="BT120" s="231">
        <v>10</v>
      </c>
      <c r="BU120" s="231" t="s">
        <v>201</v>
      </c>
      <c r="BV120" s="231">
        <v>1</v>
      </c>
      <c r="BW120" s="231"/>
      <c r="BX120" s="231"/>
      <c r="BY120" s="231"/>
      <c r="BZ120" s="238">
        <f t="shared" si="48"/>
        <v>0</v>
      </c>
      <c r="CA120" s="231"/>
      <c r="CB120" s="231" t="str">
        <f t="shared" si="49"/>
        <v>Хоразм вилояти Инвестициялар, саноат ва савдо бош бошқармаси бошлиғи биринчи ўринбосари</v>
      </c>
      <c r="CC120" s="231" t="s">
        <v>358</v>
      </c>
      <c r="CD120" s="231" t="s">
        <v>359</v>
      </c>
      <c r="CE120" s="231" t="s">
        <v>204</v>
      </c>
      <c r="CF120" s="231" t="s">
        <v>696</v>
      </c>
      <c r="CG120" s="231" t="s">
        <v>206</v>
      </c>
      <c r="CH120" s="231"/>
      <c r="CI120" s="231"/>
      <c r="CJ120" s="231"/>
      <c r="CK120" s="243">
        <v>3</v>
      </c>
      <c r="CL120" s="243">
        <v>3</v>
      </c>
      <c r="CM120" s="244">
        <f t="shared" si="28"/>
        <v>0</v>
      </c>
      <c r="CN120" s="243"/>
      <c r="CO120" s="243">
        <f t="shared" si="29"/>
        <v>0</v>
      </c>
      <c r="CP120" s="245">
        <f t="shared" si="30"/>
        <v>-10</v>
      </c>
      <c r="CR120" s="226"/>
    </row>
    <row r="121" spans="1:96" s="246" customFormat="1" ht="42" customHeight="1" x14ac:dyDescent="0.25">
      <c r="A121" s="227">
        <v>14</v>
      </c>
      <c r="B121" s="228">
        <f t="shared" si="22"/>
        <v>112</v>
      </c>
      <c r="C121" s="229">
        <v>18955</v>
      </c>
      <c r="D121" s="228" t="s">
        <v>185</v>
      </c>
      <c r="E121" s="228" t="s">
        <v>2</v>
      </c>
      <c r="F121" s="230" t="s">
        <v>7</v>
      </c>
      <c r="G121" s="231" t="s">
        <v>712</v>
      </c>
      <c r="H121" s="231" t="s">
        <v>713</v>
      </c>
      <c r="I121" s="230" t="s">
        <v>714</v>
      </c>
      <c r="J121" s="232">
        <f t="shared" si="41"/>
        <v>0</v>
      </c>
      <c r="K121" s="232">
        <v>45170</v>
      </c>
      <c r="L121" s="230" t="s">
        <v>189</v>
      </c>
      <c r="M121" s="233">
        <v>306529253</v>
      </c>
      <c r="N121" s="228" t="s">
        <v>715</v>
      </c>
      <c r="O121" s="228" t="s">
        <v>192</v>
      </c>
      <c r="P121" s="230" t="s">
        <v>193</v>
      </c>
      <c r="Q121" s="230" t="s">
        <v>325</v>
      </c>
      <c r="R121" s="230"/>
      <c r="S121" s="230" t="s">
        <v>195</v>
      </c>
      <c r="T121" s="230" t="s">
        <v>184</v>
      </c>
      <c r="U121" s="234">
        <v>50</v>
      </c>
      <c r="V121" s="234">
        <v>16.666666666666668</v>
      </c>
      <c r="W121" s="234">
        <v>0</v>
      </c>
      <c r="X121" s="234">
        <v>0</v>
      </c>
      <c r="Y121" s="234">
        <v>8.75</v>
      </c>
      <c r="Z121" s="235">
        <f t="shared" si="42"/>
        <v>800</v>
      </c>
      <c r="AA121" s="235">
        <f t="shared" si="42"/>
        <v>800</v>
      </c>
      <c r="AB121" s="236">
        <f t="shared" si="42"/>
        <v>900</v>
      </c>
      <c r="AC121" s="236">
        <f t="shared" si="42"/>
        <v>900</v>
      </c>
      <c r="AD121" s="234">
        <v>400</v>
      </c>
      <c r="AE121" s="234">
        <v>400</v>
      </c>
      <c r="AF121" s="237">
        <v>500</v>
      </c>
      <c r="AG121" s="237">
        <v>500</v>
      </c>
      <c r="AH121" s="234">
        <v>400</v>
      </c>
      <c r="AI121" s="234">
        <v>400</v>
      </c>
      <c r="AJ121" s="237">
        <v>400</v>
      </c>
      <c r="AK121" s="237">
        <v>400</v>
      </c>
      <c r="AL121" s="234"/>
      <c r="AM121" s="234">
        <v>0</v>
      </c>
      <c r="AN121" s="237">
        <v>0</v>
      </c>
      <c r="AO121" s="237">
        <v>0</v>
      </c>
      <c r="AP121" s="234"/>
      <c r="AQ121" s="234">
        <v>0</v>
      </c>
      <c r="AR121" s="237">
        <v>0</v>
      </c>
      <c r="AS121" s="237">
        <v>0</v>
      </c>
      <c r="AT121" s="230"/>
      <c r="AU121" s="230"/>
      <c r="AV121" s="238">
        <f t="shared" si="43"/>
        <v>5</v>
      </c>
      <c r="AW121" s="238">
        <f t="shared" si="43"/>
        <v>5</v>
      </c>
      <c r="AX121" s="234">
        <v>5</v>
      </c>
      <c r="AY121" s="234">
        <v>5</v>
      </c>
      <c r="AZ121" s="229"/>
      <c r="BA121" s="234">
        <v>0</v>
      </c>
      <c r="BB121" s="229"/>
      <c r="BC121" s="234">
        <v>0</v>
      </c>
      <c r="BD121" s="232">
        <v>45170</v>
      </c>
      <c r="BE121" s="232">
        <v>45104</v>
      </c>
      <c r="BF121" s="239" t="s">
        <v>458</v>
      </c>
      <c r="BG121" s="230" t="s">
        <v>217</v>
      </c>
      <c r="BH121" s="230">
        <v>0</v>
      </c>
      <c r="BI121" s="240"/>
      <c r="BJ121" s="241">
        <v>0</v>
      </c>
      <c r="BK121" s="242" t="s">
        <v>680</v>
      </c>
      <c r="BL121" s="242"/>
      <c r="BM121" s="242" t="s">
        <v>498</v>
      </c>
      <c r="BN121" s="231" t="s">
        <v>200</v>
      </c>
      <c r="BO121" s="231">
        <f t="shared" si="44"/>
        <v>2023</v>
      </c>
      <c r="BP121" s="231">
        <f t="shared" si="45"/>
        <v>3</v>
      </c>
      <c r="BQ121" s="231" t="str">
        <f t="shared" si="46"/>
        <v>MMMM</v>
      </c>
      <c r="BR121" s="231"/>
      <c r="BS121" s="231">
        <f t="shared" si="47"/>
        <v>1</v>
      </c>
      <c r="BT121" s="231"/>
      <c r="BU121" s="231" t="s">
        <v>241</v>
      </c>
      <c r="BV121" s="231"/>
      <c r="BW121" s="231"/>
      <c r="BX121" s="231"/>
      <c r="BY121" s="231"/>
      <c r="BZ121" s="238">
        <f t="shared" si="48"/>
        <v>0</v>
      </c>
      <c r="CA121" s="231"/>
      <c r="CB121" s="231" t="str">
        <f t="shared" si="49"/>
        <v>Қўшкўпир тумани ҳокими ўринбосари</v>
      </c>
      <c r="CC121" s="231" t="s">
        <v>202</v>
      </c>
      <c r="CD121" s="231" t="s">
        <v>690</v>
      </c>
      <c r="CE121" s="231" t="s">
        <v>204</v>
      </c>
      <c r="CF121" s="231" t="s">
        <v>696</v>
      </c>
      <c r="CG121" s="231" t="s">
        <v>206</v>
      </c>
      <c r="CH121" s="231"/>
      <c r="CI121" s="231"/>
      <c r="CJ121" s="231"/>
      <c r="CK121" s="243">
        <v>0</v>
      </c>
      <c r="CL121" s="243">
        <v>1</v>
      </c>
      <c r="CM121" s="244">
        <f t="shared" si="28"/>
        <v>1</v>
      </c>
      <c r="CN121" s="243">
        <v>5</v>
      </c>
      <c r="CO121" s="243">
        <f t="shared" si="29"/>
        <v>6</v>
      </c>
      <c r="CP121" s="245">
        <f t="shared" si="30"/>
        <v>1</v>
      </c>
      <c r="CR121" s="226"/>
    </row>
    <row r="122" spans="1:96" s="246" customFormat="1" ht="42" customHeight="1" x14ac:dyDescent="0.25">
      <c r="A122" s="227">
        <v>14</v>
      </c>
      <c r="B122" s="228">
        <f t="shared" si="22"/>
        <v>113</v>
      </c>
      <c r="C122" s="229">
        <v>36628</v>
      </c>
      <c r="D122" s="228" t="s">
        <v>222</v>
      </c>
      <c r="E122" s="228" t="s">
        <v>2</v>
      </c>
      <c r="F122" s="230" t="s">
        <v>7</v>
      </c>
      <c r="G122" s="231" t="s">
        <v>716</v>
      </c>
      <c r="H122" s="231" t="s">
        <v>717</v>
      </c>
      <c r="I122" s="230" t="s">
        <v>718</v>
      </c>
      <c r="J122" s="232">
        <f t="shared" si="41"/>
        <v>0</v>
      </c>
      <c r="K122" s="232">
        <v>45199</v>
      </c>
      <c r="L122" s="230" t="s">
        <v>189</v>
      </c>
      <c r="M122" s="242">
        <v>306090519</v>
      </c>
      <c r="N122" s="230" t="s">
        <v>719</v>
      </c>
      <c r="O122" s="230" t="s">
        <v>192</v>
      </c>
      <c r="P122" s="230" t="s">
        <v>213</v>
      </c>
      <c r="Q122" s="230" t="s">
        <v>303</v>
      </c>
      <c r="R122" s="230">
        <v>0</v>
      </c>
      <c r="S122" s="230">
        <v>0</v>
      </c>
      <c r="T122" s="230">
        <v>0</v>
      </c>
      <c r="U122" s="230">
        <v>0</v>
      </c>
      <c r="V122" s="230">
        <v>0</v>
      </c>
      <c r="W122" s="230">
        <v>0</v>
      </c>
      <c r="X122" s="230">
        <v>0</v>
      </c>
      <c r="Y122" s="234">
        <v>198.75</v>
      </c>
      <c r="Z122" s="235">
        <f t="shared" si="42"/>
        <v>3100</v>
      </c>
      <c r="AA122" s="235">
        <f t="shared" si="42"/>
        <v>3100</v>
      </c>
      <c r="AB122" s="236">
        <f t="shared" si="42"/>
        <v>3500</v>
      </c>
      <c r="AC122" s="236">
        <f t="shared" si="42"/>
        <v>3500</v>
      </c>
      <c r="AD122" s="234">
        <v>1600</v>
      </c>
      <c r="AE122" s="234">
        <v>1600</v>
      </c>
      <c r="AF122" s="236">
        <v>2000</v>
      </c>
      <c r="AG122" s="236">
        <v>2000</v>
      </c>
      <c r="AH122" s="234">
        <v>1500</v>
      </c>
      <c r="AI122" s="234">
        <v>1500</v>
      </c>
      <c r="AJ122" s="237">
        <v>1500</v>
      </c>
      <c r="AK122" s="237">
        <v>1500</v>
      </c>
      <c r="AL122" s="234"/>
      <c r="AM122" s="234">
        <v>0</v>
      </c>
      <c r="AN122" s="237">
        <v>0</v>
      </c>
      <c r="AO122" s="237">
        <v>0</v>
      </c>
      <c r="AP122" s="234"/>
      <c r="AQ122" s="234">
        <v>0</v>
      </c>
      <c r="AR122" s="236">
        <v>0</v>
      </c>
      <c r="AS122" s="236">
        <v>0</v>
      </c>
      <c r="AT122" s="230"/>
      <c r="AU122" s="230"/>
      <c r="AV122" s="238">
        <f t="shared" si="43"/>
        <v>15</v>
      </c>
      <c r="AW122" s="238">
        <f t="shared" si="43"/>
        <v>15</v>
      </c>
      <c r="AX122" s="234">
        <v>15</v>
      </c>
      <c r="AY122" s="234">
        <v>15</v>
      </c>
      <c r="AZ122" s="229"/>
      <c r="BA122" s="234">
        <v>0</v>
      </c>
      <c r="BB122" s="229"/>
      <c r="BC122" s="234">
        <v>0</v>
      </c>
      <c r="BD122" s="232">
        <v>45199</v>
      </c>
      <c r="BE122" s="232">
        <v>45104</v>
      </c>
      <c r="BF122" s="239" t="s">
        <v>462</v>
      </c>
      <c r="BG122" s="230" t="s">
        <v>231</v>
      </c>
      <c r="BH122" s="230"/>
      <c r="BI122" s="240"/>
      <c r="BJ122" s="241"/>
      <c r="BK122" s="242" t="s">
        <v>680</v>
      </c>
      <c r="BL122" s="242"/>
      <c r="BM122" s="242" t="s">
        <v>498</v>
      </c>
      <c r="BN122" s="231" t="s">
        <v>200</v>
      </c>
      <c r="BO122" s="231">
        <f t="shared" si="44"/>
        <v>2023</v>
      </c>
      <c r="BP122" s="231">
        <f t="shared" si="45"/>
        <v>3</v>
      </c>
      <c r="BQ122" s="231" t="str">
        <f t="shared" si="46"/>
        <v>MMMM</v>
      </c>
      <c r="BR122" s="231"/>
      <c r="BS122" s="231">
        <f t="shared" si="47"/>
        <v>30</v>
      </c>
      <c r="BT122" s="231"/>
      <c r="BU122" s="231" t="s">
        <v>241</v>
      </c>
      <c r="BV122" s="231"/>
      <c r="BW122" s="231"/>
      <c r="BX122" s="231"/>
      <c r="BY122" s="231"/>
      <c r="BZ122" s="238">
        <f t="shared" si="48"/>
        <v>0</v>
      </c>
      <c r="CA122" s="231"/>
      <c r="CB122" s="231"/>
      <c r="CC122" s="231" t="s">
        <v>304</v>
      </c>
      <c r="CD122" s="231" t="s">
        <v>305</v>
      </c>
      <c r="CE122" s="231" t="s">
        <v>206</v>
      </c>
      <c r="CF122" s="231" t="s">
        <v>686</v>
      </c>
      <c r="CG122" s="231" t="s">
        <v>472</v>
      </c>
      <c r="CH122" s="231"/>
      <c r="CI122" s="231"/>
      <c r="CJ122" s="231"/>
      <c r="CK122" s="243">
        <v>7</v>
      </c>
      <c r="CL122" s="243">
        <v>16</v>
      </c>
      <c r="CM122" s="244">
        <f t="shared" si="28"/>
        <v>9</v>
      </c>
      <c r="CN122" s="243">
        <v>7</v>
      </c>
      <c r="CO122" s="243">
        <f t="shared" si="29"/>
        <v>16</v>
      </c>
      <c r="CP122" s="245">
        <f t="shared" si="30"/>
        <v>1</v>
      </c>
      <c r="CR122" s="226"/>
    </row>
    <row r="123" spans="1:96" s="246" customFormat="1" ht="42" customHeight="1" x14ac:dyDescent="0.25">
      <c r="A123" s="227">
        <v>14</v>
      </c>
      <c r="B123" s="228">
        <f t="shared" si="22"/>
        <v>114</v>
      </c>
      <c r="C123" s="229">
        <v>18953</v>
      </c>
      <c r="D123" s="228" t="s">
        <v>185</v>
      </c>
      <c r="E123" s="228" t="s">
        <v>2</v>
      </c>
      <c r="F123" s="230" t="s">
        <v>7</v>
      </c>
      <c r="G123" s="231" t="s">
        <v>720</v>
      </c>
      <c r="H123" s="231" t="s">
        <v>698</v>
      </c>
      <c r="I123" s="230" t="s">
        <v>721</v>
      </c>
      <c r="J123" s="232">
        <f t="shared" si="41"/>
        <v>0</v>
      </c>
      <c r="K123" s="232">
        <v>45170</v>
      </c>
      <c r="L123" s="230" t="s">
        <v>189</v>
      </c>
      <c r="M123" s="233">
        <v>305753752</v>
      </c>
      <c r="N123" s="228" t="s">
        <v>722</v>
      </c>
      <c r="O123" s="228" t="s">
        <v>192</v>
      </c>
      <c r="P123" s="230" t="s">
        <v>240</v>
      </c>
      <c r="Q123" s="230" t="s">
        <v>701</v>
      </c>
      <c r="R123" s="230" t="s">
        <v>702</v>
      </c>
      <c r="S123" s="230" t="s">
        <v>272</v>
      </c>
      <c r="T123" s="230">
        <v>1</v>
      </c>
      <c r="U123" s="234">
        <v>400</v>
      </c>
      <c r="V123" s="234">
        <v>50</v>
      </c>
      <c r="W123" s="234">
        <v>0</v>
      </c>
      <c r="X123" s="234">
        <v>0</v>
      </c>
      <c r="Y123" s="234">
        <v>23.5</v>
      </c>
      <c r="Z123" s="235">
        <f t="shared" si="42"/>
        <v>4975</v>
      </c>
      <c r="AA123" s="235">
        <f t="shared" si="42"/>
        <v>4975</v>
      </c>
      <c r="AB123" s="236">
        <f t="shared" si="42"/>
        <v>5475</v>
      </c>
      <c r="AC123" s="236">
        <f t="shared" si="42"/>
        <v>5475</v>
      </c>
      <c r="AD123" s="234">
        <v>2000</v>
      </c>
      <c r="AE123" s="234">
        <v>2000</v>
      </c>
      <c r="AF123" s="237">
        <v>2500</v>
      </c>
      <c r="AG123" s="237">
        <v>2500</v>
      </c>
      <c r="AH123" s="234"/>
      <c r="AI123" s="234">
        <v>0</v>
      </c>
      <c r="AJ123" s="237">
        <v>0</v>
      </c>
      <c r="AK123" s="237">
        <v>0</v>
      </c>
      <c r="AL123" s="234">
        <v>250</v>
      </c>
      <c r="AM123" s="234">
        <v>250</v>
      </c>
      <c r="AN123" s="237">
        <v>250</v>
      </c>
      <c r="AO123" s="237">
        <v>250</v>
      </c>
      <c r="AP123" s="234"/>
      <c r="AQ123" s="234">
        <v>0</v>
      </c>
      <c r="AR123" s="237">
        <v>0</v>
      </c>
      <c r="AS123" s="237">
        <v>0</v>
      </c>
      <c r="AT123" s="230"/>
      <c r="AU123" s="230"/>
      <c r="AV123" s="238">
        <f t="shared" si="43"/>
        <v>6</v>
      </c>
      <c r="AW123" s="238">
        <f t="shared" si="43"/>
        <v>6</v>
      </c>
      <c r="AX123" s="234">
        <v>6</v>
      </c>
      <c r="AY123" s="234">
        <v>6</v>
      </c>
      <c r="AZ123" s="229"/>
      <c r="BA123" s="234">
        <v>0</v>
      </c>
      <c r="BB123" s="229"/>
      <c r="BC123" s="234">
        <v>0</v>
      </c>
      <c r="BD123" s="232">
        <v>45170</v>
      </c>
      <c r="BE123" s="232">
        <v>45061</v>
      </c>
      <c r="BF123" s="239" t="s">
        <v>253</v>
      </c>
      <c r="BG123" s="230" t="s">
        <v>498</v>
      </c>
      <c r="BH123" s="230">
        <v>0</v>
      </c>
      <c r="BI123" s="240"/>
      <c r="BJ123" s="241">
        <v>0</v>
      </c>
      <c r="BK123" s="242" t="s">
        <v>680</v>
      </c>
      <c r="BL123" s="242"/>
      <c r="BM123" s="242" t="s">
        <v>498</v>
      </c>
      <c r="BN123" s="231" t="s">
        <v>200</v>
      </c>
      <c r="BO123" s="231">
        <f t="shared" si="44"/>
        <v>2023</v>
      </c>
      <c r="BP123" s="231">
        <f t="shared" si="45"/>
        <v>3</v>
      </c>
      <c r="BQ123" s="231" t="str">
        <f t="shared" si="46"/>
        <v>MMMM</v>
      </c>
      <c r="BR123" s="231"/>
      <c r="BS123" s="231">
        <f t="shared" si="47"/>
        <v>1</v>
      </c>
      <c r="BT123" s="231"/>
      <c r="BU123" s="231" t="s">
        <v>218</v>
      </c>
      <c r="BV123" s="231"/>
      <c r="BW123" s="231"/>
      <c r="BX123" s="231"/>
      <c r="BY123" s="231"/>
      <c r="BZ123" s="238">
        <f t="shared" si="48"/>
        <v>0</v>
      </c>
      <c r="CA123" s="231"/>
      <c r="CB123" s="231" t="str">
        <f t="shared" ref="CB123:CB131" si="50">+IF(BN123="йирик",CONCATENATE(E123," Инвестициялар, саноат ва савдо бош бошқармаси бошлиғи"),IF(BN123="ўрта",CONCATENATE(E123," Инвестициялар, саноат ва савдо бош бошқармаси бошлиғи биринчи ўринбосари"),_xlfn.CONCAT(F123," ҳокими ўринбосари")))</f>
        <v>Қўшкўпир тумани ҳокими ўринбосари</v>
      </c>
      <c r="CC123" s="231" t="s">
        <v>219</v>
      </c>
      <c r="CD123" s="231" t="s">
        <v>220</v>
      </c>
      <c r="CE123" s="231" t="s">
        <v>221</v>
      </c>
      <c r="CF123" s="231" t="s">
        <v>686</v>
      </c>
      <c r="CG123" s="231" t="s">
        <v>472</v>
      </c>
      <c r="CH123" s="231"/>
      <c r="CI123" s="231"/>
      <c r="CJ123" s="231"/>
      <c r="CK123" s="243">
        <v>1</v>
      </c>
      <c r="CL123" s="243">
        <v>11</v>
      </c>
      <c r="CM123" s="244">
        <f t="shared" si="28"/>
        <v>10</v>
      </c>
      <c r="CN123" s="243">
        <v>1</v>
      </c>
      <c r="CO123" s="243">
        <f t="shared" si="29"/>
        <v>11</v>
      </c>
      <c r="CP123" s="245">
        <f t="shared" si="30"/>
        <v>5</v>
      </c>
      <c r="CR123" s="226"/>
    </row>
    <row r="124" spans="1:96" s="246" customFormat="1" ht="42" customHeight="1" x14ac:dyDescent="0.25">
      <c r="A124" s="227">
        <v>14</v>
      </c>
      <c r="B124" s="228">
        <f t="shared" si="22"/>
        <v>115</v>
      </c>
      <c r="C124" s="229">
        <v>18941</v>
      </c>
      <c r="D124" s="228" t="s">
        <v>185</v>
      </c>
      <c r="E124" s="228" t="s">
        <v>2</v>
      </c>
      <c r="F124" s="230" t="s">
        <v>7</v>
      </c>
      <c r="G124" s="231" t="s">
        <v>723</v>
      </c>
      <c r="H124" s="231" t="s">
        <v>724</v>
      </c>
      <c r="I124" s="230" t="s">
        <v>725</v>
      </c>
      <c r="J124" s="232">
        <f t="shared" si="41"/>
        <v>0</v>
      </c>
      <c r="K124" s="232">
        <v>45074</v>
      </c>
      <c r="L124" s="230" t="s">
        <v>189</v>
      </c>
      <c r="M124" s="233">
        <v>304749298</v>
      </c>
      <c r="N124" s="228" t="s">
        <v>726</v>
      </c>
      <c r="O124" s="228" t="s">
        <v>192</v>
      </c>
      <c r="P124" s="230" t="s">
        <v>213</v>
      </c>
      <c r="Q124" s="230" t="s">
        <v>303</v>
      </c>
      <c r="R124" s="230"/>
      <c r="S124" s="230" t="s">
        <v>685</v>
      </c>
      <c r="T124" s="230">
        <v>5</v>
      </c>
      <c r="U124" s="234">
        <v>400</v>
      </c>
      <c r="V124" s="234">
        <v>400</v>
      </c>
      <c r="W124" s="234">
        <v>0</v>
      </c>
      <c r="X124" s="234">
        <v>0</v>
      </c>
      <c r="Y124" s="234">
        <v>25</v>
      </c>
      <c r="Z124" s="235">
        <f t="shared" si="42"/>
        <v>955</v>
      </c>
      <c r="AA124" s="235">
        <f t="shared" si="42"/>
        <v>955</v>
      </c>
      <c r="AB124" s="236">
        <f t="shared" si="42"/>
        <v>1050</v>
      </c>
      <c r="AC124" s="236">
        <f t="shared" si="42"/>
        <v>1050</v>
      </c>
      <c r="AD124" s="234">
        <v>505</v>
      </c>
      <c r="AE124" s="234">
        <v>505</v>
      </c>
      <c r="AF124" s="237">
        <v>600</v>
      </c>
      <c r="AG124" s="237">
        <v>600</v>
      </c>
      <c r="AH124" s="234">
        <v>450</v>
      </c>
      <c r="AI124" s="234">
        <v>450</v>
      </c>
      <c r="AJ124" s="237">
        <v>450</v>
      </c>
      <c r="AK124" s="237">
        <v>450</v>
      </c>
      <c r="AL124" s="234"/>
      <c r="AM124" s="234">
        <v>0</v>
      </c>
      <c r="AN124" s="237">
        <v>0</v>
      </c>
      <c r="AO124" s="237">
        <v>0</v>
      </c>
      <c r="AP124" s="234"/>
      <c r="AQ124" s="234">
        <v>0</v>
      </c>
      <c r="AR124" s="237">
        <v>0</v>
      </c>
      <c r="AS124" s="237">
        <v>0</v>
      </c>
      <c r="AT124" s="230"/>
      <c r="AU124" s="230"/>
      <c r="AV124" s="238">
        <f t="shared" si="43"/>
        <v>8</v>
      </c>
      <c r="AW124" s="238">
        <f t="shared" si="43"/>
        <v>8</v>
      </c>
      <c r="AX124" s="234">
        <v>8</v>
      </c>
      <c r="AY124" s="234">
        <v>8</v>
      </c>
      <c r="AZ124" s="229"/>
      <c r="BA124" s="234">
        <v>0</v>
      </c>
      <c r="BB124" s="229"/>
      <c r="BC124" s="234">
        <v>0</v>
      </c>
      <c r="BD124" s="232">
        <v>45074</v>
      </c>
      <c r="BE124" s="232">
        <v>45010</v>
      </c>
      <c r="BF124" s="239" t="s">
        <v>418</v>
      </c>
      <c r="BG124" s="230" t="s">
        <v>231</v>
      </c>
      <c r="BH124" s="230">
        <v>0</v>
      </c>
      <c r="BI124" s="240"/>
      <c r="BJ124" s="241">
        <v>0</v>
      </c>
      <c r="BK124" s="242" t="s">
        <v>680</v>
      </c>
      <c r="BL124" s="242"/>
      <c r="BM124" s="242" t="s">
        <v>498</v>
      </c>
      <c r="BN124" s="231" t="s">
        <v>200</v>
      </c>
      <c r="BO124" s="231">
        <f t="shared" si="44"/>
        <v>2023</v>
      </c>
      <c r="BP124" s="231">
        <f t="shared" si="45"/>
        <v>2</v>
      </c>
      <c r="BQ124" s="231" t="s">
        <v>218</v>
      </c>
      <c r="BR124" s="231"/>
      <c r="BS124" s="231">
        <f t="shared" si="47"/>
        <v>28</v>
      </c>
      <c r="BT124" s="231">
        <v>31</v>
      </c>
      <c r="BU124" s="231" t="s">
        <v>255</v>
      </c>
      <c r="BV124" s="231">
        <v>1</v>
      </c>
      <c r="BW124" s="231"/>
      <c r="BX124" s="231"/>
      <c r="BY124" s="231"/>
      <c r="BZ124" s="238">
        <f t="shared" si="48"/>
        <v>0</v>
      </c>
      <c r="CA124" s="231"/>
      <c r="CB124" s="231" t="str">
        <f t="shared" si="50"/>
        <v>Қўшкўпир тумани ҳокими ўринбосари</v>
      </c>
      <c r="CC124" s="231" t="s">
        <v>304</v>
      </c>
      <c r="CD124" s="231" t="s">
        <v>305</v>
      </c>
      <c r="CE124" s="231" t="s">
        <v>206</v>
      </c>
      <c r="CF124" s="231" t="s">
        <v>686</v>
      </c>
      <c r="CG124" s="231" t="s">
        <v>472</v>
      </c>
      <c r="CH124" s="231"/>
      <c r="CI124" s="231"/>
      <c r="CJ124" s="231"/>
      <c r="CK124" s="243">
        <v>2</v>
      </c>
      <c r="CL124" s="243">
        <v>11</v>
      </c>
      <c r="CM124" s="244">
        <f t="shared" si="28"/>
        <v>9</v>
      </c>
      <c r="CN124" s="243">
        <v>1</v>
      </c>
      <c r="CO124" s="243">
        <f t="shared" si="29"/>
        <v>10</v>
      </c>
      <c r="CP124" s="245">
        <f t="shared" si="30"/>
        <v>2</v>
      </c>
      <c r="CR124" s="226"/>
    </row>
    <row r="125" spans="1:96" s="246" customFormat="1" ht="42" customHeight="1" x14ac:dyDescent="0.25">
      <c r="A125" s="227">
        <v>14</v>
      </c>
      <c r="B125" s="228">
        <f t="shared" si="22"/>
        <v>116</v>
      </c>
      <c r="C125" s="229">
        <v>18967</v>
      </c>
      <c r="D125" s="228" t="s">
        <v>185</v>
      </c>
      <c r="E125" s="228" t="s">
        <v>2</v>
      </c>
      <c r="F125" s="230" t="s">
        <v>7</v>
      </c>
      <c r="G125" s="231" t="s">
        <v>727</v>
      </c>
      <c r="H125" s="231" t="s">
        <v>728</v>
      </c>
      <c r="I125" s="230" t="s">
        <v>729</v>
      </c>
      <c r="J125" s="232">
        <f t="shared" si="41"/>
        <v>0</v>
      </c>
      <c r="K125" s="232">
        <v>45108</v>
      </c>
      <c r="L125" s="230" t="s">
        <v>189</v>
      </c>
      <c r="M125" s="233">
        <v>304418622</v>
      </c>
      <c r="N125" s="228" t="s">
        <v>730</v>
      </c>
      <c r="O125" s="228" t="s">
        <v>252</v>
      </c>
      <c r="P125" s="230" t="s">
        <v>193</v>
      </c>
      <c r="Q125" s="230" t="s">
        <v>437</v>
      </c>
      <c r="R125" s="230"/>
      <c r="S125" s="230" t="s">
        <v>195</v>
      </c>
      <c r="T125" s="230" t="s">
        <v>184</v>
      </c>
      <c r="U125" s="234">
        <v>100</v>
      </c>
      <c r="V125" s="234">
        <v>50</v>
      </c>
      <c r="W125" s="234">
        <v>0</v>
      </c>
      <c r="X125" s="234">
        <v>0</v>
      </c>
      <c r="Y125" s="234">
        <v>10</v>
      </c>
      <c r="Z125" s="235">
        <f t="shared" si="42"/>
        <v>800</v>
      </c>
      <c r="AA125" s="235">
        <f t="shared" si="42"/>
        <v>800</v>
      </c>
      <c r="AB125" s="236">
        <f t="shared" si="42"/>
        <v>940</v>
      </c>
      <c r="AC125" s="236">
        <f t="shared" si="42"/>
        <v>940</v>
      </c>
      <c r="AD125" s="234">
        <v>400</v>
      </c>
      <c r="AE125" s="234">
        <v>400</v>
      </c>
      <c r="AF125" s="237">
        <v>540</v>
      </c>
      <c r="AG125" s="237">
        <v>540</v>
      </c>
      <c r="AH125" s="234">
        <v>400</v>
      </c>
      <c r="AI125" s="234">
        <v>400</v>
      </c>
      <c r="AJ125" s="237">
        <v>400</v>
      </c>
      <c r="AK125" s="237">
        <v>400</v>
      </c>
      <c r="AL125" s="234"/>
      <c r="AM125" s="234">
        <v>0</v>
      </c>
      <c r="AN125" s="237">
        <v>0</v>
      </c>
      <c r="AO125" s="237">
        <v>0</v>
      </c>
      <c r="AP125" s="234"/>
      <c r="AQ125" s="234">
        <v>0</v>
      </c>
      <c r="AR125" s="237">
        <v>0</v>
      </c>
      <c r="AS125" s="237">
        <v>0</v>
      </c>
      <c r="AT125" s="230"/>
      <c r="AU125" s="230"/>
      <c r="AV125" s="238">
        <f t="shared" si="43"/>
        <v>6</v>
      </c>
      <c r="AW125" s="238">
        <f t="shared" si="43"/>
        <v>6</v>
      </c>
      <c r="AX125" s="234">
        <v>6</v>
      </c>
      <c r="AY125" s="234">
        <v>6</v>
      </c>
      <c r="AZ125" s="229"/>
      <c r="BA125" s="234">
        <v>0</v>
      </c>
      <c r="BB125" s="229"/>
      <c r="BC125" s="234">
        <v>0</v>
      </c>
      <c r="BD125" s="232">
        <v>45108</v>
      </c>
      <c r="BE125" s="232">
        <v>45061</v>
      </c>
      <c r="BF125" s="239" t="s">
        <v>452</v>
      </c>
      <c r="BG125" s="230" t="s">
        <v>199</v>
      </c>
      <c r="BH125" s="230">
        <v>0</v>
      </c>
      <c r="BI125" s="240"/>
      <c r="BJ125" s="241">
        <v>0</v>
      </c>
      <c r="BK125" s="242" t="s">
        <v>680</v>
      </c>
      <c r="BL125" s="242"/>
      <c r="BM125" s="242" t="s">
        <v>498</v>
      </c>
      <c r="BN125" s="231" t="s">
        <v>200</v>
      </c>
      <c r="BO125" s="231">
        <f t="shared" si="44"/>
        <v>2023</v>
      </c>
      <c r="BP125" s="231">
        <f t="shared" si="45"/>
        <v>3</v>
      </c>
      <c r="BQ125" s="231" t="str">
        <f t="shared" ref="BQ125:BQ153" si="51">+TEXT(BD125,"MMMM")</f>
        <v>MMMM</v>
      </c>
      <c r="BR125" s="231"/>
      <c r="BS125" s="231">
        <f t="shared" si="47"/>
        <v>1</v>
      </c>
      <c r="BT125" s="231"/>
      <c r="BU125" s="231" t="s">
        <v>218</v>
      </c>
      <c r="BV125" s="231"/>
      <c r="BW125" s="231"/>
      <c r="BX125" s="231"/>
      <c r="BY125" s="231"/>
      <c r="BZ125" s="238">
        <f t="shared" si="48"/>
        <v>0</v>
      </c>
      <c r="CA125" s="231"/>
      <c r="CB125" s="231" t="str">
        <f t="shared" si="50"/>
        <v>Қўшкўпир тумани ҳокими ўринбосари</v>
      </c>
      <c r="CC125" s="231" t="s">
        <v>202</v>
      </c>
      <c r="CD125" s="231" t="s">
        <v>690</v>
      </c>
      <c r="CE125" s="231" t="s">
        <v>204</v>
      </c>
      <c r="CF125" s="231" t="s">
        <v>686</v>
      </c>
      <c r="CG125" s="231" t="s">
        <v>472</v>
      </c>
      <c r="CH125" s="231"/>
      <c r="CI125" s="231"/>
      <c r="CJ125" s="231"/>
      <c r="CK125" s="243">
        <v>2</v>
      </c>
      <c r="CL125" s="243">
        <v>1</v>
      </c>
      <c r="CM125" s="244">
        <f t="shared" si="28"/>
        <v>-1</v>
      </c>
      <c r="CN125" s="243"/>
      <c r="CO125" s="243">
        <f t="shared" si="29"/>
        <v>-1</v>
      </c>
      <c r="CP125" s="245">
        <f t="shared" si="30"/>
        <v>-7</v>
      </c>
      <c r="CR125" s="226"/>
    </row>
    <row r="126" spans="1:96" s="246" customFormat="1" ht="42" customHeight="1" x14ac:dyDescent="0.25">
      <c r="A126" s="227">
        <v>14</v>
      </c>
      <c r="B126" s="228">
        <f t="shared" si="22"/>
        <v>117</v>
      </c>
      <c r="C126" s="229">
        <v>18984</v>
      </c>
      <c r="D126" s="228" t="s">
        <v>185</v>
      </c>
      <c r="E126" s="228" t="s">
        <v>2</v>
      </c>
      <c r="F126" s="230" t="s">
        <v>7</v>
      </c>
      <c r="G126" s="231" t="s">
        <v>731</v>
      </c>
      <c r="H126" s="231" t="s">
        <v>474</v>
      </c>
      <c r="I126" s="230" t="s">
        <v>732</v>
      </c>
      <c r="J126" s="232">
        <f t="shared" si="41"/>
        <v>0</v>
      </c>
      <c r="K126" s="232">
        <v>45013</v>
      </c>
      <c r="L126" s="230" t="s">
        <v>189</v>
      </c>
      <c r="M126" s="233">
        <v>303277246</v>
      </c>
      <c r="N126" s="228" t="s">
        <v>722</v>
      </c>
      <c r="O126" s="228" t="s">
        <v>192</v>
      </c>
      <c r="P126" s="230" t="s">
        <v>193</v>
      </c>
      <c r="Q126" s="230" t="s">
        <v>355</v>
      </c>
      <c r="R126" s="230"/>
      <c r="S126" s="230" t="s">
        <v>195</v>
      </c>
      <c r="T126" s="230" t="s">
        <v>184</v>
      </c>
      <c r="U126" s="234">
        <v>100</v>
      </c>
      <c r="V126" s="234">
        <v>75</v>
      </c>
      <c r="W126" s="234">
        <v>0</v>
      </c>
      <c r="X126" s="234">
        <v>0</v>
      </c>
      <c r="Y126" s="234">
        <v>10.25</v>
      </c>
      <c r="Z126" s="235">
        <f t="shared" si="42"/>
        <v>1000</v>
      </c>
      <c r="AA126" s="235">
        <f t="shared" si="42"/>
        <v>1000</v>
      </c>
      <c r="AB126" s="236">
        <f t="shared" si="42"/>
        <v>1100</v>
      </c>
      <c r="AC126" s="236">
        <f t="shared" si="42"/>
        <v>1100</v>
      </c>
      <c r="AD126" s="234">
        <v>550</v>
      </c>
      <c r="AE126" s="234">
        <v>550</v>
      </c>
      <c r="AF126" s="237">
        <v>650</v>
      </c>
      <c r="AG126" s="237">
        <v>650</v>
      </c>
      <c r="AH126" s="234">
        <v>450</v>
      </c>
      <c r="AI126" s="234">
        <v>450</v>
      </c>
      <c r="AJ126" s="237">
        <v>450</v>
      </c>
      <c r="AK126" s="237">
        <v>450</v>
      </c>
      <c r="AL126" s="234"/>
      <c r="AM126" s="234">
        <v>0</v>
      </c>
      <c r="AN126" s="237">
        <v>0</v>
      </c>
      <c r="AO126" s="237">
        <v>0</v>
      </c>
      <c r="AP126" s="234"/>
      <c r="AQ126" s="234">
        <v>0</v>
      </c>
      <c r="AR126" s="237">
        <v>0</v>
      </c>
      <c r="AS126" s="237">
        <v>0</v>
      </c>
      <c r="AT126" s="230"/>
      <c r="AU126" s="230"/>
      <c r="AV126" s="238">
        <f t="shared" si="43"/>
        <v>3</v>
      </c>
      <c r="AW126" s="238">
        <f t="shared" si="43"/>
        <v>5</v>
      </c>
      <c r="AX126" s="234">
        <v>3</v>
      </c>
      <c r="AY126" s="234">
        <v>5</v>
      </c>
      <c r="AZ126" s="229"/>
      <c r="BA126" s="229">
        <v>0</v>
      </c>
      <c r="BB126" s="229"/>
      <c r="BC126" s="229">
        <v>0</v>
      </c>
      <c r="BD126" s="232">
        <v>45013</v>
      </c>
      <c r="BE126" s="232">
        <v>44966</v>
      </c>
      <c r="BF126" s="239" t="s">
        <v>381</v>
      </c>
      <c r="BG126" s="230" t="s">
        <v>231</v>
      </c>
      <c r="BH126" s="230">
        <v>0</v>
      </c>
      <c r="BI126" s="240"/>
      <c r="BJ126" s="241">
        <v>0</v>
      </c>
      <c r="BK126" s="242" t="s">
        <v>680</v>
      </c>
      <c r="BL126" s="242"/>
      <c r="BM126" s="242" t="s">
        <v>498</v>
      </c>
      <c r="BN126" s="231" t="s">
        <v>200</v>
      </c>
      <c r="BO126" s="231">
        <f t="shared" si="44"/>
        <v>2023</v>
      </c>
      <c r="BP126" s="231">
        <f t="shared" si="45"/>
        <v>1</v>
      </c>
      <c r="BQ126" s="231" t="str">
        <f t="shared" si="51"/>
        <v>MMMM</v>
      </c>
      <c r="BR126" s="231"/>
      <c r="BS126" s="231">
        <f t="shared" si="47"/>
        <v>28</v>
      </c>
      <c r="BT126" s="231">
        <v>17</v>
      </c>
      <c r="BU126" s="231" t="s">
        <v>201</v>
      </c>
      <c r="BV126" s="231">
        <v>1</v>
      </c>
      <c r="BW126" s="231"/>
      <c r="BX126" s="231"/>
      <c r="BY126" s="231"/>
      <c r="BZ126" s="238">
        <f t="shared" si="48"/>
        <v>2</v>
      </c>
      <c r="CA126" s="231"/>
      <c r="CB126" s="231" t="str">
        <f t="shared" si="50"/>
        <v>Қўшкўпир тумани ҳокими ўринбосари</v>
      </c>
      <c r="CC126" s="231" t="s">
        <v>358</v>
      </c>
      <c r="CD126" s="231" t="s">
        <v>359</v>
      </c>
      <c r="CE126" s="231" t="s">
        <v>204</v>
      </c>
      <c r="CF126" s="231" t="s">
        <v>696</v>
      </c>
      <c r="CG126" s="231" t="s">
        <v>206</v>
      </c>
      <c r="CH126" s="231"/>
      <c r="CI126" s="231"/>
      <c r="CJ126" s="231"/>
      <c r="CK126" s="243">
        <v>6</v>
      </c>
      <c r="CL126" s="243">
        <v>11</v>
      </c>
      <c r="CM126" s="244">
        <f t="shared" si="28"/>
        <v>5</v>
      </c>
      <c r="CN126" s="243">
        <v>4</v>
      </c>
      <c r="CO126" s="243">
        <f t="shared" si="29"/>
        <v>9</v>
      </c>
      <c r="CP126" s="245">
        <f t="shared" si="30"/>
        <v>6</v>
      </c>
      <c r="CR126" s="226"/>
    </row>
    <row r="127" spans="1:96" s="246" customFormat="1" ht="42" customHeight="1" x14ac:dyDescent="0.25">
      <c r="A127" s="227">
        <v>14</v>
      </c>
      <c r="B127" s="228">
        <f t="shared" si="22"/>
        <v>118</v>
      </c>
      <c r="C127" s="229">
        <v>18964</v>
      </c>
      <c r="D127" s="228" t="s">
        <v>185</v>
      </c>
      <c r="E127" s="228" t="s">
        <v>2</v>
      </c>
      <c r="F127" s="230" t="s">
        <v>7</v>
      </c>
      <c r="G127" s="231" t="s">
        <v>733</v>
      </c>
      <c r="H127" s="231" t="s">
        <v>734</v>
      </c>
      <c r="I127" s="230" t="s">
        <v>735</v>
      </c>
      <c r="J127" s="232">
        <f t="shared" si="41"/>
        <v>0</v>
      </c>
      <c r="K127" s="232">
        <v>45139</v>
      </c>
      <c r="L127" s="230" t="s">
        <v>189</v>
      </c>
      <c r="M127" s="233">
        <v>302834764</v>
      </c>
      <c r="N127" s="228" t="s">
        <v>736</v>
      </c>
      <c r="O127" s="228" t="s">
        <v>277</v>
      </c>
      <c r="P127" s="230" t="s">
        <v>240</v>
      </c>
      <c r="Q127" s="230" t="s">
        <v>403</v>
      </c>
      <c r="R127" s="230"/>
      <c r="S127" s="230" t="s">
        <v>426</v>
      </c>
      <c r="T127" s="230">
        <v>5</v>
      </c>
      <c r="U127" s="234">
        <v>60</v>
      </c>
      <c r="V127" s="234">
        <v>25</v>
      </c>
      <c r="W127" s="234">
        <v>0</v>
      </c>
      <c r="X127" s="234">
        <v>0</v>
      </c>
      <c r="Y127" s="234">
        <v>6.25</v>
      </c>
      <c r="Z127" s="235">
        <f t="shared" si="42"/>
        <v>500</v>
      </c>
      <c r="AA127" s="235">
        <f t="shared" si="42"/>
        <v>500</v>
      </c>
      <c r="AB127" s="236">
        <f t="shared" si="42"/>
        <v>620</v>
      </c>
      <c r="AC127" s="236">
        <f t="shared" si="42"/>
        <v>620</v>
      </c>
      <c r="AD127" s="234">
        <v>200</v>
      </c>
      <c r="AE127" s="234">
        <v>200</v>
      </c>
      <c r="AF127" s="237">
        <v>320</v>
      </c>
      <c r="AG127" s="237">
        <v>320</v>
      </c>
      <c r="AH127" s="234">
        <v>300</v>
      </c>
      <c r="AI127" s="234">
        <v>300</v>
      </c>
      <c r="AJ127" s="237">
        <v>300</v>
      </c>
      <c r="AK127" s="237">
        <v>300</v>
      </c>
      <c r="AL127" s="234"/>
      <c r="AM127" s="234">
        <v>0</v>
      </c>
      <c r="AN127" s="237">
        <v>0</v>
      </c>
      <c r="AO127" s="237">
        <v>0</v>
      </c>
      <c r="AP127" s="234"/>
      <c r="AQ127" s="234">
        <v>0</v>
      </c>
      <c r="AR127" s="237">
        <v>0</v>
      </c>
      <c r="AS127" s="237">
        <v>0</v>
      </c>
      <c r="AT127" s="230"/>
      <c r="AU127" s="230"/>
      <c r="AV127" s="238">
        <f t="shared" si="43"/>
        <v>3</v>
      </c>
      <c r="AW127" s="238">
        <f t="shared" si="43"/>
        <v>5</v>
      </c>
      <c r="AX127" s="234">
        <v>3</v>
      </c>
      <c r="AY127" s="234">
        <v>5</v>
      </c>
      <c r="AZ127" s="229"/>
      <c r="BA127" s="234">
        <v>0</v>
      </c>
      <c r="BB127" s="229"/>
      <c r="BC127" s="234">
        <v>0</v>
      </c>
      <c r="BD127" s="232">
        <v>45139</v>
      </c>
      <c r="BE127" s="232">
        <v>45010</v>
      </c>
      <c r="BF127" s="239" t="s">
        <v>196</v>
      </c>
      <c r="BG127" s="230" t="s">
        <v>199</v>
      </c>
      <c r="BH127" s="230">
        <v>0</v>
      </c>
      <c r="BI127" s="240"/>
      <c r="BJ127" s="241">
        <v>0</v>
      </c>
      <c r="BK127" s="242" t="s">
        <v>680</v>
      </c>
      <c r="BL127" s="242"/>
      <c r="BM127" s="242" t="s">
        <v>498</v>
      </c>
      <c r="BN127" s="231" t="s">
        <v>200</v>
      </c>
      <c r="BO127" s="231">
        <f t="shared" si="44"/>
        <v>2023</v>
      </c>
      <c r="BP127" s="231">
        <f t="shared" si="45"/>
        <v>3</v>
      </c>
      <c r="BQ127" s="231" t="str">
        <f t="shared" si="51"/>
        <v>MMMM</v>
      </c>
      <c r="BR127" s="231"/>
      <c r="BS127" s="231">
        <f t="shared" si="47"/>
        <v>1</v>
      </c>
      <c r="BT127" s="231">
        <v>31</v>
      </c>
      <c r="BU127" s="231" t="s">
        <v>255</v>
      </c>
      <c r="BV127" s="231">
        <v>1</v>
      </c>
      <c r="BW127" s="231"/>
      <c r="BX127" s="231"/>
      <c r="BY127" s="231"/>
      <c r="BZ127" s="238">
        <f t="shared" si="48"/>
        <v>2</v>
      </c>
      <c r="CA127" s="231"/>
      <c r="CB127" s="231" t="str">
        <f t="shared" si="50"/>
        <v>Қўшкўпир тумани ҳокими ўринбосари</v>
      </c>
      <c r="CC127" s="231" t="s">
        <v>219</v>
      </c>
      <c r="CD127" s="231" t="s">
        <v>220</v>
      </c>
      <c r="CE127" s="231" t="s">
        <v>221</v>
      </c>
      <c r="CF127" s="231" t="s">
        <v>696</v>
      </c>
      <c r="CG127" s="231" t="s">
        <v>206</v>
      </c>
      <c r="CH127" s="231"/>
      <c r="CI127" s="231"/>
      <c r="CJ127" s="231"/>
      <c r="CK127" s="243">
        <v>1</v>
      </c>
      <c r="CL127" s="243">
        <v>1</v>
      </c>
      <c r="CM127" s="244">
        <f t="shared" si="28"/>
        <v>0</v>
      </c>
      <c r="CN127" s="243">
        <v>1</v>
      </c>
      <c r="CO127" s="243">
        <f t="shared" si="29"/>
        <v>1</v>
      </c>
      <c r="CP127" s="245">
        <f t="shared" si="30"/>
        <v>-2</v>
      </c>
      <c r="CR127" s="226"/>
    </row>
    <row r="128" spans="1:96" s="246" customFormat="1" ht="42" customHeight="1" x14ac:dyDescent="0.25">
      <c r="A128" s="227">
        <v>14</v>
      </c>
      <c r="B128" s="228">
        <f t="shared" si="22"/>
        <v>119</v>
      </c>
      <c r="C128" s="229">
        <v>18965</v>
      </c>
      <c r="D128" s="228" t="s">
        <v>185</v>
      </c>
      <c r="E128" s="228" t="s">
        <v>2</v>
      </c>
      <c r="F128" s="230" t="s">
        <v>7</v>
      </c>
      <c r="G128" s="231" t="s">
        <v>737</v>
      </c>
      <c r="H128" s="231" t="s">
        <v>738</v>
      </c>
      <c r="I128" s="230" t="s">
        <v>739</v>
      </c>
      <c r="J128" s="232">
        <f t="shared" si="41"/>
        <v>0</v>
      </c>
      <c r="K128" s="232">
        <v>45166</v>
      </c>
      <c r="L128" s="230" t="s">
        <v>189</v>
      </c>
      <c r="M128" s="233">
        <v>302326715</v>
      </c>
      <c r="N128" s="228" t="s">
        <v>740</v>
      </c>
      <c r="O128" s="228" t="s">
        <v>252</v>
      </c>
      <c r="P128" s="230" t="s">
        <v>240</v>
      </c>
      <c r="Q128" s="230" t="s">
        <v>403</v>
      </c>
      <c r="R128" s="230"/>
      <c r="S128" s="230" t="s">
        <v>426</v>
      </c>
      <c r="T128" s="230">
        <v>10</v>
      </c>
      <c r="U128" s="234">
        <v>150</v>
      </c>
      <c r="V128" s="234">
        <v>50</v>
      </c>
      <c r="W128" s="234">
        <v>0</v>
      </c>
      <c r="X128" s="234">
        <v>0</v>
      </c>
      <c r="Y128" s="234">
        <v>12.25</v>
      </c>
      <c r="Z128" s="235">
        <f t="shared" si="42"/>
        <v>500</v>
      </c>
      <c r="AA128" s="235">
        <f t="shared" si="42"/>
        <v>500</v>
      </c>
      <c r="AB128" s="236">
        <f t="shared" si="42"/>
        <v>620</v>
      </c>
      <c r="AC128" s="236">
        <f t="shared" si="42"/>
        <v>620</v>
      </c>
      <c r="AD128" s="234">
        <v>200</v>
      </c>
      <c r="AE128" s="234">
        <v>200</v>
      </c>
      <c r="AF128" s="237">
        <v>320</v>
      </c>
      <c r="AG128" s="237">
        <v>320</v>
      </c>
      <c r="AH128" s="234">
        <v>300</v>
      </c>
      <c r="AI128" s="234">
        <v>300</v>
      </c>
      <c r="AJ128" s="237">
        <v>300</v>
      </c>
      <c r="AK128" s="237">
        <v>300</v>
      </c>
      <c r="AL128" s="234"/>
      <c r="AM128" s="234">
        <v>0</v>
      </c>
      <c r="AN128" s="237">
        <v>0</v>
      </c>
      <c r="AO128" s="237">
        <v>0</v>
      </c>
      <c r="AP128" s="234"/>
      <c r="AQ128" s="234">
        <v>0</v>
      </c>
      <c r="AR128" s="237">
        <v>0</v>
      </c>
      <c r="AS128" s="237">
        <v>0</v>
      </c>
      <c r="AT128" s="230"/>
      <c r="AU128" s="230"/>
      <c r="AV128" s="238">
        <f t="shared" si="43"/>
        <v>3</v>
      </c>
      <c r="AW128" s="238">
        <f t="shared" si="43"/>
        <v>5</v>
      </c>
      <c r="AX128" s="234">
        <v>3</v>
      </c>
      <c r="AY128" s="234">
        <v>5</v>
      </c>
      <c r="AZ128" s="229"/>
      <c r="BA128" s="234">
        <v>0</v>
      </c>
      <c r="BB128" s="229"/>
      <c r="BC128" s="234">
        <v>0</v>
      </c>
      <c r="BD128" s="232">
        <v>45166</v>
      </c>
      <c r="BE128" s="232">
        <v>45010</v>
      </c>
      <c r="BF128" s="239" t="s">
        <v>291</v>
      </c>
      <c r="BG128" s="230" t="s">
        <v>199</v>
      </c>
      <c r="BH128" s="230">
        <v>0</v>
      </c>
      <c r="BI128" s="240"/>
      <c r="BJ128" s="241">
        <v>0</v>
      </c>
      <c r="BK128" s="242" t="s">
        <v>680</v>
      </c>
      <c r="BL128" s="242"/>
      <c r="BM128" s="242" t="s">
        <v>498</v>
      </c>
      <c r="BN128" s="231" t="s">
        <v>200</v>
      </c>
      <c r="BO128" s="231">
        <f t="shared" si="44"/>
        <v>2023</v>
      </c>
      <c r="BP128" s="231">
        <f t="shared" si="45"/>
        <v>3</v>
      </c>
      <c r="BQ128" s="231" t="str">
        <f t="shared" si="51"/>
        <v>MMMM</v>
      </c>
      <c r="BR128" s="231"/>
      <c r="BS128" s="231">
        <f t="shared" si="47"/>
        <v>28</v>
      </c>
      <c r="BT128" s="231">
        <v>31</v>
      </c>
      <c r="BU128" s="231" t="s">
        <v>255</v>
      </c>
      <c r="BV128" s="231">
        <v>1</v>
      </c>
      <c r="BW128" s="231"/>
      <c r="BX128" s="231"/>
      <c r="BY128" s="231"/>
      <c r="BZ128" s="238">
        <f t="shared" si="48"/>
        <v>2</v>
      </c>
      <c r="CA128" s="231"/>
      <c r="CB128" s="231" t="str">
        <f t="shared" si="50"/>
        <v>Қўшкўпир тумани ҳокими ўринбосари</v>
      </c>
      <c r="CC128" s="231" t="s">
        <v>219</v>
      </c>
      <c r="CD128" s="231" t="s">
        <v>220</v>
      </c>
      <c r="CE128" s="231" t="s">
        <v>221</v>
      </c>
      <c r="CF128" s="231" t="s">
        <v>696</v>
      </c>
      <c r="CG128" s="231" t="s">
        <v>206</v>
      </c>
      <c r="CH128" s="231"/>
      <c r="CI128" s="231"/>
      <c r="CJ128" s="231"/>
      <c r="CK128" s="243">
        <v>2</v>
      </c>
      <c r="CL128" s="243">
        <v>2</v>
      </c>
      <c r="CM128" s="244">
        <f t="shared" si="28"/>
        <v>0</v>
      </c>
      <c r="CN128" s="243"/>
      <c r="CO128" s="243">
        <f t="shared" si="29"/>
        <v>0</v>
      </c>
      <c r="CP128" s="245">
        <f t="shared" si="30"/>
        <v>-3</v>
      </c>
      <c r="CR128" s="226"/>
    </row>
    <row r="129" spans="1:96" s="246" customFormat="1" ht="42" customHeight="1" x14ac:dyDescent="0.25">
      <c r="A129" s="227">
        <v>14</v>
      </c>
      <c r="B129" s="228">
        <f t="shared" si="22"/>
        <v>120</v>
      </c>
      <c r="C129" s="229">
        <v>18963</v>
      </c>
      <c r="D129" s="228" t="s">
        <v>185</v>
      </c>
      <c r="E129" s="228" t="s">
        <v>2</v>
      </c>
      <c r="F129" s="230" t="s">
        <v>7</v>
      </c>
      <c r="G129" s="231" t="s">
        <v>741</v>
      </c>
      <c r="H129" s="231" t="s">
        <v>734</v>
      </c>
      <c r="I129" s="230" t="s">
        <v>742</v>
      </c>
      <c r="J129" s="232">
        <f t="shared" si="41"/>
        <v>0</v>
      </c>
      <c r="K129" s="232">
        <v>45170</v>
      </c>
      <c r="L129" s="230" t="s">
        <v>189</v>
      </c>
      <c r="M129" s="233">
        <v>301549098</v>
      </c>
      <c r="N129" s="228" t="s">
        <v>715</v>
      </c>
      <c r="O129" s="228" t="s">
        <v>277</v>
      </c>
      <c r="P129" s="230" t="s">
        <v>240</v>
      </c>
      <c r="Q129" s="230" t="s">
        <v>403</v>
      </c>
      <c r="R129" s="230"/>
      <c r="S129" s="230" t="s">
        <v>426</v>
      </c>
      <c r="T129" s="230">
        <v>10</v>
      </c>
      <c r="U129" s="234">
        <v>120</v>
      </c>
      <c r="V129" s="234">
        <v>40</v>
      </c>
      <c r="W129" s="234">
        <v>0</v>
      </c>
      <c r="X129" s="234">
        <v>0</v>
      </c>
      <c r="Y129" s="234">
        <v>9</v>
      </c>
      <c r="Z129" s="235">
        <f t="shared" si="42"/>
        <v>1600</v>
      </c>
      <c r="AA129" s="235">
        <f t="shared" si="42"/>
        <v>1600</v>
      </c>
      <c r="AB129" s="236">
        <f t="shared" si="42"/>
        <v>1750</v>
      </c>
      <c r="AC129" s="236">
        <f t="shared" si="42"/>
        <v>1750</v>
      </c>
      <c r="AD129" s="234">
        <v>700</v>
      </c>
      <c r="AE129" s="234">
        <v>700</v>
      </c>
      <c r="AF129" s="237">
        <v>850</v>
      </c>
      <c r="AG129" s="237">
        <v>850</v>
      </c>
      <c r="AH129" s="234">
        <v>900</v>
      </c>
      <c r="AI129" s="234">
        <v>900</v>
      </c>
      <c r="AJ129" s="237">
        <v>900</v>
      </c>
      <c r="AK129" s="237">
        <v>900</v>
      </c>
      <c r="AL129" s="234"/>
      <c r="AM129" s="234">
        <v>0</v>
      </c>
      <c r="AN129" s="237">
        <v>0</v>
      </c>
      <c r="AO129" s="237">
        <v>0</v>
      </c>
      <c r="AP129" s="234"/>
      <c r="AQ129" s="234">
        <v>0</v>
      </c>
      <c r="AR129" s="237">
        <v>0</v>
      </c>
      <c r="AS129" s="237">
        <v>0</v>
      </c>
      <c r="AT129" s="230"/>
      <c r="AU129" s="230"/>
      <c r="AV129" s="238">
        <f t="shared" si="43"/>
        <v>4</v>
      </c>
      <c r="AW129" s="238">
        <f t="shared" si="43"/>
        <v>5</v>
      </c>
      <c r="AX129" s="234">
        <v>4</v>
      </c>
      <c r="AY129" s="234">
        <v>5</v>
      </c>
      <c r="AZ129" s="229"/>
      <c r="BA129" s="234">
        <v>0</v>
      </c>
      <c r="BB129" s="229"/>
      <c r="BC129" s="234">
        <v>0</v>
      </c>
      <c r="BD129" s="232">
        <v>45170</v>
      </c>
      <c r="BE129" s="232">
        <v>45010</v>
      </c>
      <c r="BF129" s="239" t="s">
        <v>265</v>
      </c>
      <c r="BG129" s="230" t="s">
        <v>199</v>
      </c>
      <c r="BH129" s="230">
        <v>0</v>
      </c>
      <c r="BI129" s="240"/>
      <c r="BJ129" s="241">
        <v>0</v>
      </c>
      <c r="BK129" s="242" t="s">
        <v>680</v>
      </c>
      <c r="BL129" s="242"/>
      <c r="BM129" s="242" t="s">
        <v>498</v>
      </c>
      <c r="BN129" s="231" t="s">
        <v>200</v>
      </c>
      <c r="BO129" s="231">
        <f t="shared" si="44"/>
        <v>2023</v>
      </c>
      <c r="BP129" s="231">
        <f t="shared" si="45"/>
        <v>3</v>
      </c>
      <c r="BQ129" s="231" t="str">
        <f t="shared" si="51"/>
        <v>MMMM</v>
      </c>
      <c r="BR129" s="231"/>
      <c r="BS129" s="231">
        <f t="shared" si="47"/>
        <v>1</v>
      </c>
      <c r="BT129" s="231">
        <v>31</v>
      </c>
      <c r="BU129" s="231" t="s">
        <v>255</v>
      </c>
      <c r="BV129" s="231">
        <v>1</v>
      </c>
      <c r="BW129" s="231"/>
      <c r="BX129" s="231"/>
      <c r="BY129" s="231"/>
      <c r="BZ129" s="238">
        <f t="shared" si="48"/>
        <v>1</v>
      </c>
      <c r="CA129" s="231"/>
      <c r="CB129" s="231" t="str">
        <f t="shared" si="50"/>
        <v>Қўшкўпир тумани ҳокими ўринбосари</v>
      </c>
      <c r="CC129" s="231" t="s">
        <v>219</v>
      </c>
      <c r="CD129" s="231" t="s">
        <v>220</v>
      </c>
      <c r="CE129" s="231" t="s">
        <v>221</v>
      </c>
      <c r="CF129" s="231" t="s">
        <v>696</v>
      </c>
      <c r="CG129" s="231" t="s">
        <v>206</v>
      </c>
      <c r="CH129" s="231"/>
      <c r="CI129" s="231"/>
      <c r="CJ129" s="231"/>
      <c r="CK129" s="243">
        <v>3</v>
      </c>
      <c r="CL129" s="243">
        <v>4</v>
      </c>
      <c r="CM129" s="244">
        <f t="shared" si="28"/>
        <v>1</v>
      </c>
      <c r="CN129" s="243">
        <v>5</v>
      </c>
      <c r="CO129" s="243">
        <f t="shared" si="29"/>
        <v>6</v>
      </c>
      <c r="CP129" s="245">
        <f t="shared" si="30"/>
        <v>2</v>
      </c>
      <c r="CR129" s="226"/>
    </row>
    <row r="130" spans="1:96" s="246" customFormat="1" ht="42" customHeight="1" x14ac:dyDescent="0.25">
      <c r="A130" s="227">
        <v>14</v>
      </c>
      <c r="B130" s="228">
        <f t="shared" si="22"/>
        <v>121</v>
      </c>
      <c r="C130" s="229">
        <v>18962</v>
      </c>
      <c r="D130" s="228" t="s">
        <v>185</v>
      </c>
      <c r="E130" s="228" t="s">
        <v>2</v>
      </c>
      <c r="F130" s="230" t="s">
        <v>7</v>
      </c>
      <c r="G130" s="231" t="s">
        <v>743</v>
      </c>
      <c r="H130" s="231" t="s">
        <v>744</v>
      </c>
      <c r="I130" s="230" t="s">
        <v>745</v>
      </c>
      <c r="J130" s="232">
        <f t="shared" si="41"/>
        <v>0</v>
      </c>
      <c r="K130" s="232">
        <v>45200</v>
      </c>
      <c r="L130" s="230" t="s">
        <v>189</v>
      </c>
      <c r="M130" s="233">
        <v>206809184</v>
      </c>
      <c r="N130" s="228" t="s">
        <v>715</v>
      </c>
      <c r="O130" s="228" t="s">
        <v>277</v>
      </c>
      <c r="P130" s="230" t="s">
        <v>240</v>
      </c>
      <c r="Q130" s="230" t="s">
        <v>403</v>
      </c>
      <c r="R130" s="230"/>
      <c r="S130" s="230" t="s">
        <v>426</v>
      </c>
      <c r="T130" s="230">
        <v>5</v>
      </c>
      <c r="U130" s="234">
        <v>60</v>
      </c>
      <c r="V130" s="234">
        <v>15</v>
      </c>
      <c r="W130" s="234">
        <v>0</v>
      </c>
      <c r="X130" s="234">
        <v>0</v>
      </c>
      <c r="Y130" s="234">
        <v>5</v>
      </c>
      <c r="Z130" s="235">
        <f t="shared" si="42"/>
        <v>380</v>
      </c>
      <c r="AA130" s="235">
        <f t="shared" si="42"/>
        <v>380</v>
      </c>
      <c r="AB130" s="236">
        <f t="shared" si="42"/>
        <v>450</v>
      </c>
      <c r="AC130" s="236">
        <f t="shared" si="42"/>
        <v>450</v>
      </c>
      <c r="AD130" s="234">
        <v>130</v>
      </c>
      <c r="AE130" s="234">
        <v>130</v>
      </c>
      <c r="AF130" s="237">
        <v>200</v>
      </c>
      <c r="AG130" s="237">
        <v>200</v>
      </c>
      <c r="AH130" s="234">
        <v>250</v>
      </c>
      <c r="AI130" s="234">
        <v>250</v>
      </c>
      <c r="AJ130" s="237">
        <v>250</v>
      </c>
      <c r="AK130" s="237">
        <v>250</v>
      </c>
      <c r="AL130" s="234"/>
      <c r="AM130" s="234">
        <v>0</v>
      </c>
      <c r="AN130" s="237">
        <v>0</v>
      </c>
      <c r="AO130" s="237">
        <v>0</v>
      </c>
      <c r="AP130" s="234"/>
      <c r="AQ130" s="234">
        <v>0</v>
      </c>
      <c r="AR130" s="237">
        <v>0</v>
      </c>
      <c r="AS130" s="237">
        <v>0</v>
      </c>
      <c r="AT130" s="230"/>
      <c r="AU130" s="230"/>
      <c r="AV130" s="238">
        <f t="shared" si="43"/>
        <v>2</v>
      </c>
      <c r="AW130" s="238">
        <f t="shared" si="43"/>
        <v>5</v>
      </c>
      <c r="AX130" s="234">
        <v>2</v>
      </c>
      <c r="AY130" s="234">
        <v>5</v>
      </c>
      <c r="AZ130" s="229"/>
      <c r="BA130" s="234">
        <v>0</v>
      </c>
      <c r="BB130" s="229"/>
      <c r="BC130" s="234">
        <v>0</v>
      </c>
      <c r="BD130" s="232">
        <v>45200</v>
      </c>
      <c r="BE130" s="232">
        <v>45010</v>
      </c>
      <c r="BF130" s="239" t="s">
        <v>319</v>
      </c>
      <c r="BG130" s="230" t="s">
        <v>199</v>
      </c>
      <c r="BH130" s="230">
        <v>0</v>
      </c>
      <c r="BI130" s="240"/>
      <c r="BJ130" s="241">
        <v>0</v>
      </c>
      <c r="BK130" s="242" t="s">
        <v>680</v>
      </c>
      <c r="BL130" s="242"/>
      <c r="BM130" s="242" t="s">
        <v>498</v>
      </c>
      <c r="BN130" s="231" t="s">
        <v>200</v>
      </c>
      <c r="BO130" s="231">
        <f t="shared" si="44"/>
        <v>2023</v>
      </c>
      <c r="BP130" s="231">
        <f t="shared" si="45"/>
        <v>4</v>
      </c>
      <c r="BQ130" s="231" t="str">
        <f t="shared" si="51"/>
        <v>MMMM</v>
      </c>
      <c r="BR130" s="231"/>
      <c r="BS130" s="231">
        <f t="shared" si="47"/>
        <v>1</v>
      </c>
      <c r="BT130" s="231">
        <v>31</v>
      </c>
      <c r="BU130" s="231" t="s">
        <v>255</v>
      </c>
      <c r="BV130" s="231">
        <v>1</v>
      </c>
      <c r="BW130" s="231"/>
      <c r="BX130" s="231"/>
      <c r="BY130" s="231"/>
      <c r="BZ130" s="238">
        <f t="shared" si="48"/>
        <v>3</v>
      </c>
      <c r="CA130" s="231"/>
      <c r="CB130" s="231" t="str">
        <f t="shared" si="50"/>
        <v>Қўшкўпир тумани ҳокими ўринбосари</v>
      </c>
      <c r="CC130" s="231" t="s">
        <v>219</v>
      </c>
      <c r="CD130" s="231" t="s">
        <v>220</v>
      </c>
      <c r="CE130" s="231" t="s">
        <v>221</v>
      </c>
      <c r="CF130" s="231" t="s">
        <v>696</v>
      </c>
      <c r="CG130" s="231" t="s">
        <v>206</v>
      </c>
      <c r="CH130" s="231"/>
      <c r="CI130" s="231"/>
      <c r="CJ130" s="231"/>
      <c r="CK130" s="243">
        <v>2</v>
      </c>
      <c r="CL130" s="243">
        <v>1</v>
      </c>
      <c r="CM130" s="244">
        <f t="shared" si="28"/>
        <v>-1</v>
      </c>
      <c r="CN130" s="243"/>
      <c r="CO130" s="243">
        <f t="shared" si="29"/>
        <v>-1</v>
      </c>
      <c r="CP130" s="245">
        <f t="shared" si="30"/>
        <v>-3</v>
      </c>
      <c r="CR130" s="226"/>
    </row>
    <row r="131" spans="1:96" s="246" customFormat="1" ht="42" customHeight="1" x14ac:dyDescent="0.25">
      <c r="A131" s="227">
        <v>14</v>
      </c>
      <c r="B131" s="228">
        <f t="shared" si="22"/>
        <v>122</v>
      </c>
      <c r="C131" s="229">
        <v>18952</v>
      </c>
      <c r="D131" s="228" t="s">
        <v>185</v>
      </c>
      <c r="E131" s="228" t="s">
        <v>2</v>
      </c>
      <c r="F131" s="230" t="s">
        <v>7</v>
      </c>
      <c r="G131" s="231" t="s">
        <v>746</v>
      </c>
      <c r="H131" s="231" t="s">
        <v>348</v>
      </c>
      <c r="I131" s="230" t="s">
        <v>747</v>
      </c>
      <c r="J131" s="232">
        <f t="shared" si="41"/>
        <v>0</v>
      </c>
      <c r="K131" s="232">
        <v>45170</v>
      </c>
      <c r="L131" s="230" t="s">
        <v>189</v>
      </c>
      <c r="M131" s="233">
        <v>203143416</v>
      </c>
      <c r="N131" s="228" t="s">
        <v>715</v>
      </c>
      <c r="O131" s="228" t="s">
        <v>277</v>
      </c>
      <c r="P131" s="230" t="s">
        <v>240</v>
      </c>
      <c r="Q131" s="230" t="s">
        <v>348</v>
      </c>
      <c r="R131" s="230" t="s">
        <v>349</v>
      </c>
      <c r="S131" s="230" t="s">
        <v>350</v>
      </c>
      <c r="T131" s="230">
        <v>0.2</v>
      </c>
      <c r="U131" s="234">
        <v>50</v>
      </c>
      <c r="V131" s="234">
        <v>16.666666666666668</v>
      </c>
      <c r="W131" s="234">
        <v>0</v>
      </c>
      <c r="X131" s="234">
        <v>0</v>
      </c>
      <c r="Y131" s="234">
        <v>5</v>
      </c>
      <c r="Z131" s="235">
        <f t="shared" si="42"/>
        <v>500</v>
      </c>
      <c r="AA131" s="235">
        <f t="shared" si="42"/>
        <v>500</v>
      </c>
      <c r="AB131" s="236">
        <f t="shared" si="42"/>
        <v>570</v>
      </c>
      <c r="AC131" s="236">
        <f t="shared" si="42"/>
        <v>570</v>
      </c>
      <c r="AD131" s="234">
        <v>230</v>
      </c>
      <c r="AE131" s="234">
        <v>230</v>
      </c>
      <c r="AF131" s="237">
        <v>300</v>
      </c>
      <c r="AG131" s="237">
        <v>300</v>
      </c>
      <c r="AH131" s="234">
        <v>270</v>
      </c>
      <c r="AI131" s="234">
        <v>270</v>
      </c>
      <c r="AJ131" s="237">
        <v>270</v>
      </c>
      <c r="AK131" s="237">
        <v>270</v>
      </c>
      <c r="AL131" s="234"/>
      <c r="AM131" s="234">
        <v>0</v>
      </c>
      <c r="AN131" s="237">
        <v>0</v>
      </c>
      <c r="AO131" s="237">
        <v>0</v>
      </c>
      <c r="AP131" s="234"/>
      <c r="AQ131" s="234">
        <v>0</v>
      </c>
      <c r="AR131" s="237">
        <v>0</v>
      </c>
      <c r="AS131" s="237">
        <v>0</v>
      </c>
      <c r="AT131" s="230"/>
      <c r="AU131" s="230"/>
      <c r="AV131" s="238">
        <f t="shared" si="43"/>
        <v>2</v>
      </c>
      <c r="AW131" s="238">
        <f t="shared" si="43"/>
        <v>5</v>
      </c>
      <c r="AX131" s="234">
        <v>2</v>
      </c>
      <c r="AY131" s="234">
        <v>5</v>
      </c>
      <c r="AZ131" s="229"/>
      <c r="BA131" s="234">
        <v>0</v>
      </c>
      <c r="BB131" s="229"/>
      <c r="BC131" s="234">
        <v>0</v>
      </c>
      <c r="BD131" s="232">
        <v>45170</v>
      </c>
      <c r="BE131" s="232">
        <v>45104</v>
      </c>
      <c r="BF131" s="239" t="s">
        <v>284</v>
      </c>
      <c r="BG131" s="230" t="s">
        <v>199</v>
      </c>
      <c r="BH131" s="230">
        <v>0</v>
      </c>
      <c r="BI131" s="240"/>
      <c r="BJ131" s="241">
        <v>0</v>
      </c>
      <c r="BK131" s="242" t="s">
        <v>680</v>
      </c>
      <c r="BL131" s="242"/>
      <c r="BM131" s="242" t="s">
        <v>498</v>
      </c>
      <c r="BN131" s="231" t="s">
        <v>200</v>
      </c>
      <c r="BO131" s="231">
        <f t="shared" si="44"/>
        <v>2023</v>
      </c>
      <c r="BP131" s="231">
        <f t="shared" si="45"/>
        <v>3</v>
      </c>
      <c r="BQ131" s="231" t="str">
        <f t="shared" si="51"/>
        <v>MMMM</v>
      </c>
      <c r="BR131" s="231"/>
      <c r="BS131" s="231">
        <f t="shared" si="47"/>
        <v>1</v>
      </c>
      <c r="BT131" s="231"/>
      <c r="BU131" s="231" t="s">
        <v>241</v>
      </c>
      <c r="BV131" s="231"/>
      <c r="BW131" s="231"/>
      <c r="BX131" s="231"/>
      <c r="BY131" s="231"/>
      <c r="BZ131" s="238">
        <f t="shared" si="48"/>
        <v>3</v>
      </c>
      <c r="CA131" s="231"/>
      <c r="CB131" s="231" t="str">
        <f t="shared" si="50"/>
        <v>Қўшкўпир тумани ҳокими ўринбосари</v>
      </c>
      <c r="CC131" s="231" t="s">
        <v>219</v>
      </c>
      <c r="CD131" s="231" t="s">
        <v>220</v>
      </c>
      <c r="CE131" s="231" t="s">
        <v>221</v>
      </c>
      <c r="CF131" s="231" t="s">
        <v>686</v>
      </c>
      <c r="CG131" s="231" t="s">
        <v>472</v>
      </c>
      <c r="CH131" s="231"/>
      <c r="CI131" s="231"/>
      <c r="CJ131" s="231"/>
      <c r="CK131" s="243">
        <v>3</v>
      </c>
      <c r="CL131" s="243">
        <v>2</v>
      </c>
      <c r="CM131" s="244">
        <f t="shared" si="28"/>
        <v>-1</v>
      </c>
      <c r="CN131" s="243"/>
      <c r="CO131" s="243">
        <f t="shared" si="29"/>
        <v>-1</v>
      </c>
      <c r="CP131" s="245">
        <f t="shared" si="30"/>
        <v>-3</v>
      </c>
      <c r="CR131" s="226"/>
    </row>
    <row r="132" spans="1:96" s="246" customFormat="1" ht="42" customHeight="1" x14ac:dyDescent="0.25">
      <c r="A132" s="227">
        <v>14</v>
      </c>
      <c r="B132" s="228">
        <f t="shared" si="22"/>
        <v>123</v>
      </c>
      <c r="C132" s="229">
        <v>20617</v>
      </c>
      <c r="D132" s="228" t="s">
        <v>333</v>
      </c>
      <c r="E132" s="228" t="s">
        <v>2</v>
      </c>
      <c r="F132" s="230" t="s">
        <v>15</v>
      </c>
      <c r="G132" s="231" t="s">
        <v>748</v>
      </c>
      <c r="H132" s="231" t="s">
        <v>749</v>
      </c>
      <c r="I132" s="230" t="s">
        <v>750</v>
      </c>
      <c r="J132" s="232">
        <f t="shared" si="41"/>
        <v>0</v>
      </c>
      <c r="K132" s="232">
        <v>45261</v>
      </c>
      <c r="L132" s="230" t="s">
        <v>189</v>
      </c>
      <c r="M132" s="233">
        <v>311796131</v>
      </c>
      <c r="N132" s="228" t="s">
        <v>751</v>
      </c>
      <c r="O132" s="228" t="s">
        <v>212</v>
      </c>
      <c r="P132" s="230" t="s">
        <v>213</v>
      </c>
      <c r="Q132" s="230" t="s">
        <v>303</v>
      </c>
      <c r="R132" s="230"/>
      <c r="S132" s="230" t="s">
        <v>337</v>
      </c>
      <c r="T132" s="230">
        <v>100</v>
      </c>
      <c r="U132" s="234">
        <v>150</v>
      </c>
      <c r="V132" s="234">
        <v>8.75</v>
      </c>
      <c r="W132" s="234">
        <v>0</v>
      </c>
      <c r="X132" s="234">
        <v>0</v>
      </c>
      <c r="Y132" s="234">
        <v>4</v>
      </c>
      <c r="Z132" s="235">
        <f t="shared" si="42"/>
        <v>350</v>
      </c>
      <c r="AA132" s="235">
        <f t="shared" si="42"/>
        <v>350</v>
      </c>
      <c r="AB132" s="236">
        <f t="shared" si="42"/>
        <v>350</v>
      </c>
      <c r="AC132" s="236">
        <f t="shared" si="42"/>
        <v>350</v>
      </c>
      <c r="AD132" s="234">
        <v>150</v>
      </c>
      <c r="AE132" s="234">
        <v>150</v>
      </c>
      <c r="AF132" s="237">
        <v>150</v>
      </c>
      <c r="AG132" s="237">
        <v>150</v>
      </c>
      <c r="AH132" s="234">
        <v>200</v>
      </c>
      <c r="AI132" s="234">
        <v>200</v>
      </c>
      <c r="AJ132" s="237">
        <v>200</v>
      </c>
      <c r="AK132" s="237">
        <v>200</v>
      </c>
      <c r="AL132" s="234"/>
      <c r="AM132" s="234">
        <v>0</v>
      </c>
      <c r="AN132" s="237">
        <v>0</v>
      </c>
      <c r="AO132" s="237">
        <v>0</v>
      </c>
      <c r="AP132" s="234"/>
      <c r="AQ132" s="234">
        <v>0</v>
      </c>
      <c r="AR132" s="237">
        <v>0</v>
      </c>
      <c r="AS132" s="237">
        <v>0</v>
      </c>
      <c r="AT132" s="230"/>
      <c r="AU132" s="230"/>
      <c r="AV132" s="238">
        <f t="shared" si="43"/>
        <v>5</v>
      </c>
      <c r="AW132" s="238">
        <f t="shared" si="43"/>
        <v>5</v>
      </c>
      <c r="AX132" s="234">
        <v>5</v>
      </c>
      <c r="AY132" s="234">
        <v>5</v>
      </c>
      <c r="AZ132" s="229"/>
      <c r="BA132" s="234">
        <v>0</v>
      </c>
      <c r="BB132" s="229"/>
      <c r="BC132" s="234">
        <v>0</v>
      </c>
      <c r="BD132" s="232">
        <v>45261</v>
      </c>
      <c r="BE132" s="232">
        <v>45064</v>
      </c>
      <c r="BF132" s="239" t="s">
        <v>404</v>
      </c>
      <c r="BG132" s="230" t="s">
        <v>231</v>
      </c>
      <c r="BH132" s="230">
        <v>0</v>
      </c>
      <c r="BI132" s="240"/>
      <c r="BJ132" s="241">
        <v>0</v>
      </c>
      <c r="BK132" s="242" t="s">
        <v>468</v>
      </c>
      <c r="BL132" s="242"/>
      <c r="BM132" s="242" t="s">
        <v>231</v>
      </c>
      <c r="BN132" s="231" t="s">
        <v>200</v>
      </c>
      <c r="BO132" s="231">
        <f t="shared" si="44"/>
        <v>2023</v>
      </c>
      <c r="BP132" s="231">
        <f t="shared" si="45"/>
        <v>4</v>
      </c>
      <c r="BQ132" s="231" t="str">
        <f t="shared" si="51"/>
        <v>MMMM</v>
      </c>
      <c r="BR132" s="231"/>
      <c r="BS132" s="231">
        <f t="shared" si="47"/>
        <v>1</v>
      </c>
      <c r="BT132" s="231"/>
      <c r="BU132" s="231" t="s">
        <v>218</v>
      </c>
      <c r="BV132" s="231"/>
      <c r="BW132" s="231"/>
      <c r="BX132" s="231"/>
      <c r="BY132" s="231"/>
      <c r="BZ132" s="238">
        <f t="shared" si="48"/>
        <v>0</v>
      </c>
      <c r="CA132" s="231"/>
      <c r="CB132" s="231" t="s">
        <v>752</v>
      </c>
      <c r="CC132" s="231" t="s">
        <v>304</v>
      </c>
      <c r="CD132" s="231" t="s">
        <v>305</v>
      </c>
      <c r="CE132" s="231" t="s">
        <v>206</v>
      </c>
      <c r="CF132" s="231" t="s">
        <v>753</v>
      </c>
      <c r="CG132" s="231" t="s">
        <v>204</v>
      </c>
      <c r="CH132" s="231"/>
      <c r="CI132" s="231"/>
      <c r="CJ132" s="231"/>
      <c r="CK132" s="243"/>
      <c r="CL132" s="243"/>
      <c r="CM132" s="244">
        <f t="shared" si="28"/>
        <v>0</v>
      </c>
      <c r="CN132" s="243"/>
      <c r="CO132" s="243">
        <f t="shared" si="29"/>
        <v>0</v>
      </c>
      <c r="CP132" s="245">
        <f t="shared" si="30"/>
        <v>-5</v>
      </c>
      <c r="CR132" s="226"/>
    </row>
    <row r="133" spans="1:96" s="246" customFormat="1" ht="42" customHeight="1" x14ac:dyDescent="0.25">
      <c r="A133" s="227">
        <v>14</v>
      </c>
      <c r="B133" s="228">
        <f t="shared" si="22"/>
        <v>124</v>
      </c>
      <c r="C133" s="229">
        <v>19002</v>
      </c>
      <c r="D133" s="228" t="s">
        <v>185</v>
      </c>
      <c r="E133" s="228" t="s">
        <v>2</v>
      </c>
      <c r="F133" s="230" t="s">
        <v>15</v>
      </c>
      <c r="G133" s="231" t="s">
        <v>754</v>
      </c>
      <c r="H133" s="231" t="s">
        <v>755</v>
      </c>
      <c r="I133" s="230" t="s">
        <v>756</v>
      </c>
      <c r="J133" s="232">
        <f t="shared" si="41"/>
        <v>0</v>
      </c>
      <c r="K133" s="232">
        <v>45078</v>
      </c>
      <c r="L133" s="230" t="s">
        <v>189</v>
      </c>
      <c r="M133" s="233">
        <v>309959319</v>
      </c>
      <c r="N133" s="228" t="s">
        <v>757</v>
      </c>
      <c r="O133" s="228" t="s">
        <v>212</v>
      </c>
      <c r="P133" s="230" t="s">
        <v>193</v>
      </c>
      <c r="Q133" s="230" t="s">
        <v>355</v>
      </c>
      <c r="R133" s="230"/>
      <c r="S133" s="230" t="s">
        <v>195</v>
      </c>
      <c r="T133" s="230" t="s">
        <v>184</v>
      </c>
      <c r="U133" s="234">
        <v>1200</v>
      </c>
      <c r="V133" s="234">
        <v>500</v>
      </c>
      <c r="W133" s="234">
        <v>0</v>
      </c>
      <c r="X133" s="234">
        <v>0</v>
      </c>
      <c r="Y133" s="234">
        <v>25</v>
      </c>
      <c r="Z133" s="235">
        <f t="shared" si="42"/>
        <v>4040</v>
      </c>
      <c r="AA133" s="235">
        <f t="shared" si="42"/>
        <v>4040</v>
      </c>
      <c r="AB133" s="236">
        <f t="shared" si="42"/>
        <v>4040</v>
      </c>
      <c r="AC133" s="236">
        <f t="shared" si="42"/>
        <v>4040</v>
      </c>
      <c r="AD133" s="234">
        <v>1240</v>
      </c>
      <c r="AE133" s="234">
        <v>1240</v>
      </c>
      <c r="AF133" s="237">
        <v>1240</v>
      </c>
      <c r="AG133" s="237">
        <v>1240</v>
      </c>
      <c r="AH133" s="234">
        <v>2800</v>
      </c>
      <c r="AI133" s="234">
        <v>2800</v>
      </c>
      <c r="AJ133" s="237">
        <v>2800</v>
      </c>
      <c r="AK133" s="237">
        <v>2800</v>
      </c>
      <c r="AL133" s="234"/>
      <c r="AM133" s="234">
        <v>0</v>
      </c>
      <c r="AN133" s="237">
        <v>0</v>
      </c>
      <c r="AO133" s="237">
        <v>0</v>
      </c>
      <c r="AP133" s="234"/>
      <c r="AQ133" s="234">
        <v>0</v>
      </c>
      <c r="AR133" s="237">
        <v>0</v>
      </c>
      <c r="AS133" s="237">
        <v>0</v>
      </c>
      <c r="AT133" s="230"/>
      <c r="AU133" s="230"/>
      <c r="AV133" s="238">
        <f t="shared" si="43"/>
        <v>6</v>
      </c>
      <c r="AW133" s="238">
        <f t="shared" si="43"/>
        <v>6</v>
      </c>
      <c r="AX133" s="234">
        <v>6</v>
      </c>
      <c r="AY133" s="234">
        <v>6</v>
      </c>
      <c r="AZ133" s="229"/>
      <c r="BA133" s="234">
        <v>0</v>
      </c>
      <c r="BB133" s="229"/>
      <c r="BC133" s="234">
        <v>0</v>
      </c>
      <c r="BD133" s="232">
        <v>45078</v>
      </c>
      <c r="BE133" s="232">
        <v>45085</v>
      </c>
      <c r="BF133" s="239" t="s">
        <v>431</v>
      </c>
      <c r="BG133" s="230" t="s">
        <v>231</v>
      </c>
      <c r="BH133" s="230">
        <v>0</v>
      </c>
      <c r="BI133" s="240"/>
      <c r="BJ133" s="241">
        <v>0</v>
      </c>
      <c r="BK133" s="242" t="s">
        <v>468</v>
      </c>
      <c r="BL133" s="242"/>
      <c r="BM133" s="242" t="s">
        <v>231</v>
      </c>
      <c r="BN133" s="231" t="s">
        <v>200</v>
      </c>
      <c r="BO133" s="231">
        <f t="shared" si="44"/>
        <v>2023</v>
      </c>
      <c r="BP133" s="231">
        <f t="shared" si="45"/>
        <v>2</v>
      </c>
      <c r="BQ133" s="231" t="str">
        <f t="shared" si="51"/>
        <v>MMMM</v>
      </c>
      <c r="BR133" s="231"/>
      <c r="BS133" s="231">
        <f t="shared" si="47"/>
        <v>1</v>
      </c>
      <c r="BT133" s="231"/>
      <c r="BU133" s="231" t="s">
        <v>241</v>
      </c>
      <c r="BV133" s="231"/>
      <c r="BW133" s="231"/>
      <c r="BX133" s="231"/>
      <c r="BY133" s="231"/>
      <c r="BZ133" s="238">
        <f t="shared" si="48"/>
        <v>0</v>
      </c>
      <c r="CA133" s="231"/>
      <c r="CB133" s="231" t="str">
        <f>+IF(BN133="йирик",CONCATENATE(E133," Инвестициялар, саноат ва савдо бош бошқармаси бошлиғи"),IF(BN133="ўрта",CONCATENATE(E133," Инвестициялар, саноат ва савдо бош бошқармаси бошлиғи биринчи ўринбосари"),_xlfn.CONCAT(F133," ҳокими ўринбосари")))</f>
        <v>Тупроққалъа тумани ҳокими ўринбосари</v>
      </c>
      <c r="CC133" s="231" t="s">
        <v>358</v>
      </c>
      <c r="CD133" s="231" t="s">
        <v>359</v>
      </c>
      <c r="CE133" s="231" t="s">
        <v>204</v>
      </c>
      <c r="CF133" s="231" t="s">
        <v>753</v>
      </c>
      <c r="CG133" s="231" t="s">
        <v>204</v>
      </c>
      <c r="CH133" s="231"/>
      <c r="CI133" s="231"/>
      <c r="CJ133" s="231"/>
      <c r="CK133" s="243">
        <v>0</v>
      </c>
      <c r="CL133" s="243">
        <v>5</v>
      </c>
      <c r="CM133" s="244">
        <f t="shared" si="28"/>
        <v>5</v>
      </c>
      <c r="CN133" s="243"/>
      <c r="CO133" s="243">
        <f t="shared" si="29"/>
        <v>5</v>
      </c>
      <c r="CP133" s="245">
        <f t="shared" si="30"/>
        <v>-1</v>
      </c>
      <c r="CR133" s="226"/>
    </row>
    <row r="134" spans="1:96" s="246" customFormat="1" ht="42" customHeight="1" x14ac:dyDescent="0.25">
      <c r="A134" s="227">
        <v>14</v>
      </c>
      <c r="B134" s="228">
        <f t="shared" si="22"/>
        <v>125</v>
      </c>
      <c r="C134" s="229">
        <v>19028</v>
      </c>
      <c r="D134" s="228" t="s">
        <v>185</v>
      </c>
      <c r="E134" s="228" t="s">
        <v>2</v>
      </c>
      <c r="F134" s="230" t="s">
        <v>15</v>
      </c>
      <c r="G134" s="231" t="s">
        <v>758</v>
      </c>
      <c r="H134" s="231" t="s">
        <v>692</v>
      </c>
      <c r="I134" s="230" t="s">
        <v>759</v>
      </c>
      <c r="J134" s="232">
        <f t="shared" si="41"/>
        <v>0</v>
      </c>
      <c r="K134" s="232">
        <v>45108</v>
      </c>
      <c r="L134" s="230" t="s">
        <v>189</v>
      </c>
      <c r="M134" s="233">
        <v>309911236</v>
      </c>
      <c r="N134" s="228" t="s">
        <v>757</v>
      </c>
      <c r="O134" s="228" t="s">
        <v>212</v>
      </c>
      <c r="P134" s="230" t="s">
        <v>193</v>
      </c>
      <c r="Q134" s="230" t="s">
        <v>355</v>
      </c>
      <c r="R134" s="230"/>
      <c r="S134" s="230" t="s">
        <v>195</v>
      </c>
      <c r="T134" s="230" t="s">
        <v>184</v>
      </c>
      <c r="U134" s="234">
        <v>950</v>
      </c>
      <c r="V134" s="234">
        <v>120</v>
      </c>
      <c r="W134" s="234">
        <v>0</v>
      </c>
      <c r="X134" s="234">
        <v>0</v>
      </c>
      <c r="Y134" s="234">
        <v>9</v>
      </c>
      <c r="Z134" s="235">
        <f t="shared" si="42"/>
        <v>770</v>
      </c>
      <c r="AA134" s="235">
        <f t="shared" si="42"/>
        <v>770</v>
      </c>
      <c r="AB134" s="236">
        <f t="shared" si="42"/>
        <v>770</v>
      </c>
      <c r="AC134" s="236">
        <f t="shared" si="42"/>
        <v>770</v>
      </c>
      <c r="AD134" s="234">
        <v>300</v>
      </c>
      <c r="AE134" s="234">
        <v>300</v>
      </c>
      <c r="AF134" s="237">
        <v>300</v>
      </c>
      <c r="AG134" s="237">
        <v>300</v>
      </c>
      <c r="AH134" s="234">
        <v>470</v>
      </c>
      <c r="AI134" s="234">
        <v>470</v>
      </c>
      <c r="AJ134" s="237">
        <v>470</v>
      </c>
      <c r="AK134" s="237">
        <v>470</v>
      </c>
      <c r="AL134" s="234"/>
      <c r="AM134" s="234">
        <v>0</v>
      </c>
      <c r="AN134" s="237">
        <v>0</v>
      </c>
      <c r="AO134" s="237">
        <v>0</v>
      </c>
      <c r="AP134" s="234"/>
      <c r="AQ134" s="234">
        <v>0</v>
      </c>
      <c r="AR134" s="237">
        <v>0</v>
      </c>
      <c r="AS134" s="237">
        <v>0</v>
      </c>
      <c r="AT134" s="230"/>
      <c r="AU134" s="230"/>
      <c r="AV134" s="238">
        <f t="shared" si="43"/>
        <v>2</v>
      </c>
      <c r="AW134" s="238">
        <f t="shared" si="43"/>
        <v>5</v>
      </c>
      <c r="AX134" s="234">
        <v>2</v>
      </c>
      <c r="AY134" s="234">
        <v>5</v>
      </c>
      <c r="AZ134" s="229"/>
      <c r="BA134" s="234">
        <v>0</v>
      </c>
      <c r="BB134" s="229"/>
      <c r="BC134" s="234">
        <v>0</v>
      </c>
      <c r="BD134" s="232">
        <v>45108</v>
      </c>
      <c r="BE134" s="232">
        <v>45107</v>
      </c>
      <c r="BF134" s="239" t="s">
        <v>338</v>
      </c>
      <c r="BG134" s="230" t="s">
        <v>231</v>
      </c>
      <c r="BH134" s="230">
        <v>0</v>
      </c>
      <c r="BI134" s="240"/>
      <c r="BJ134" s="241">
        <v>0</v>
      </c>
      <c r="BK134" s="242" t="s">
        <v>468</v>
      </c>
      <c r="BL134" s="242"/>
      <c r="BM134" s="242" t="s">
        <v>231</v>
      </c>
      <c r="BN134" s="231" t="s">
        <v>200</v>
      </c>
      <c r="BO134" s="231">
        <f t="shared" si="44"/>
        <v>2023</v>
      </c>
      <c r="BP134" s="231">
        <f t="shared" si="45"/>
        <v>3</v>
      </c>
      <c r="BQ134" s="231" t="str">
        <f t="shared" si="51"/>
        <v>MMMM</v>
      </c>
      <c r="BR134" s="231"/>
      <c r="BS134" s="231">
        <f t="shared" si="47"/>
        <v>1</v>
      </c>
      <c r="BT134" s="231"/>
      <c r="BU134" s="231" t="s">
        <v>241</v>
      </c>
      <c r="BV134" s="231"/>
      <c r="BW134" s="231"/>
      <c r="BX134" s="231"/>
      <c r="BY134" s="231"/>
      <c r="BZ134" s="238">
        <f t="shared" si="48"/>
        <v>3</v>
      </c>
      <c r="CA134" s="231"/>
      <c r="CB134" s="231" t="str">
        <f>+IF(BN134="йирик",CONCATENATE(E134," Инвестициялар, саноат ва савдо бош бошқармаси бошлиғи"),IF(BN134="ўрта",CONCATENATE(E134," Инвестициялар, саноат ва савдо бош бошқармаси бошлиғи биринчи ўринбосари"),_xlfn.CONCAT(F134," ҳокими ўринбосари")))</f>
        <v>Тупроққалъа тумани ҳокими ўринбосари</v>
      </c>
      <c r="CC134" s="231" t="s">
        <v>358</v>
      </c>
      <c r="CD134" s="231" t="s">
        <v>359</v>
      </c>
      <c r="CE134" s="231" t="s">
        <v>204</v>
      </c>
      <c r="CF134" s="231" t="s">
        <v>753</v>
      </c>
      <c r="CG134" s="231" t="s">
        <v>204</v>
      </c>
      <c r="CH134" s="231"/>
      <c r="CI134" s="231"/>
      <c r="CJ134" s="231"/>
      <c r="CK134" s="243">
        <v>0</v>
      </c>
      <c r="CL134" s="243">
        <v>2</v>
      </c>
      <c r="CM134" s="244">
        <f t="shared" si="28"/>
        <v>2</v>
      </c>
      <c r="CN134" s="243"/>
      <c r="CO134" s="243">
        <f t="shared" si="29"/>
        <v>2</v>
      </c>
      <c r="CP134" s="245">
        <f t="shared" si="30"/>
        <v>0</v>
      </c>
      <c r="CR134" s="226"/>
    </row>
    <row r="135" spans="1:96" s="246" customFormat="1" ht="42" customHeight="1" x14ac:dyDescent="0.25">
      <c r="A135" s="227">
        <v>14</v>
      </c>
      <c r="B135" s="228">
        <f t="shared" si="22"/>
        <v>126</v>
      </c>
      <c r="C135" s="229">
        <v>20620</v>
      </c>
      <c r="D135" s="228" t="s">
        <v>333</v>
      </c>
      <c r="E135" s="228" t="s">
        <v>2</v>
      </c>
      <c r="F135" s="230" t="s">
        <v>15</v>
      </c>
      <c r="G135" s="231" t="s">
        <v>760</v>
      </c>
      <c r="H135" s="231" t="s">
        <v>761</v>
      </c>
      <c r="I135" s="230" t="s">
        <v>762</v>
      </c>
      <c r="J135" s="232">
        <f t="shared" si="41"/>
        <v>0</v>
      </c>
      <c r="K135" s="232">
        <v>45291</v>
      </c>
      <c r="L135" s="230" t="s">
        <v>189</v>
      </c>
      <c r="M135" s="233">
        <v>309768746</v>
      </c>
      <c r="N135" s="228" t="s">
        <v>763</v>
      </c>
      <c r="O135" s="228" t="s">
        <v>277</v>
      </c>
      <c r="P135" s="230" t="s">
        <v>213</v>
      </c>
      <c r="Q135" s="230" t="s">
        <v>550</v>
      </c>
      <c r="R135" s="230"/>
      <c r="S135" s="230" t="s">
        <v>337</v>
      </c>
      <c r="T135" s="230">
        <v>150</v>
      </c>
      <c r="U135" s="234">
        <v>250</v>
      </c>
      <c r="V135" s="234">
        <v>45</v>
      </c>
      <c r="W135" s="234">
        <v>0</v>
      </c>
      <c r="X135" s="234">
        <v>0</v>
      </c>
      <c r="Y135" s="234">
        <v>10</v>
      </c>
      <c r="Z135" s="235">
        <f t="shared" si="42"/>
        <v>300</v>
      </c>
      <c r="AA135" s="235">
        <f t="shared" si="42"/>
        <v>300</v>
      </c>
      <c r="AB135" s="236">
        <f t="shared" si="42"/>
        <v>300</v>
      </c>
      <c r="AC135" s="236">
        <f t="shared" si="42"/>
        <v>300</v>
      </c>
      <c r="AD135" s="234">
        <v>100</v>
      </c>
      <c r="AE135" s="234">
        <v>100</v>
      </c>
      <c r="AF135" s="237">
        <v>100</v>
      </c>
      <c r="AG135" s="237">
        <v>100</v>
      </c>
      <c r="AH135" s="234">
        <v>200</v>
      </c>
      <c r="AI135" s="234">
        <v>200</v>
      </c>
      <c r="AJ135" s="237">
        <v>200</v>
      </c>
      <c r="AK135" s="237">
        <v>200</v>
      </c>
      <c r="AL135" s="234"/>
      <c r="AM135" s="234">
        <v>0</v>
      </c>
      <c r="AN135" s="237">
        <v>0</v>
      </c>
      <c r="AO135" s="237">
        <v>0</v>
      </c>
      <c r="AP135" s="234"/>
      <c r="AQ135" s="234">
        <v>0</v>
      </c>
      <c r="AR135" s="237">
        <v>0</v>
      </c>
      <c r="AS135" s="237">
        <v>0</v>
      </c>
      <c r="AT135" s="230"/>
      <c r="AU135" s="230"/>
      <c r="AV135" s="238">
        <f t="shared" si="43"/>
        <v>5</v>
      </c>
      <c r="AW135" s="238">
        <f t="shared" si="43"/>
        <v>5</v>
      </c>
      <c r="AX135" s="234">
        <v>5</v>
      </c>
      <c r="AY135" s="234">
        <v>5</v>
      </c>
      <c r="AZ135" s="229"/>
      <c r="BA135" s="234">
        <v>0</v>
      </c>
      <c r="BB135" s="229"/>
      <c r="BC135" s="234">
        <v>0</v>
      </c>
      <c r="BD135" s="232">
        <v>45291</v>
      </c>
      <c r="BE135" s="232">
        <v>45064</v>
      </c>
      <c r="BF135" s="239" t="s">
        <v>448</v>
      </c>
      <c r="BG135" s="230" t="s">
        <v>231</v>
      </c>
      <c r="BH135" s="230">
        <v>0</v>
      </c>
      <c r="BI135" s="240"/>
      <c r="BJ135" s="241">
        <v>0</v>
      </c>
      <c r="BK135" s="242" t="s">
        <v>468</v>
      </c>
      <c r="BL135" s="242"/>
      <c r="BM135" s="242" t="s">
        <v>231</v>
      </c>
      <c r="BN135" s="231" t="s">
        <v>200</v>
      </c>
      <c r="BO135" s="231">
        <f t="shared" si="44"/>
        <v>2023</v>
      </c>
      <c r="BP135" s="231">
        <f t="shared" si="45"/>
        <v>4</v>
      </c>
      <c r="BQ135" s="231" t="str">
        <f t="shared" si="51"/>
        <v>MMMM</v>
      </c>
      <c r="BR135" s="231"/>
      <c r="BS135" s="231">
        <f t="shared" si="47"/>
        <v>31</v>
      </c>
      <c r="BT135" s="231"/>
      <c r="BU135" s="231" t="s">
        <v>218</v>
      </c>
      <c r="BV135" s="231"/>
      <c r="BW135" s="231"/>
      <c r="BX135" s="231"/>
      <c r="BY135" s="231"/>
      <c r="BZ135" s="238">
        <f t="shared" si="48"/>
        <v>0</v>
      </c>
      <c r="CA135" s="231"/>
      <c r="CB135" s="231" t="s">
        <v>752</v>
      </c>
      <c r="CC135" s="231" t="s">
        <v>552</v>
      </c>
      <c r="CD135" s="231" t="s">
        <v>553</v>
      </c>
      <c r="CE135" s="231" t="s">
        <v>554</v>
      </c>
      <c r="CF135" s="231" t="s">
        <v>764</v>
      </c>
      <c r="CG135" s="231" t="s">
        <v>206</v>
      </c>
      <c r="CH135" s="231"/>
      <c r="CI135" s="231"/>
      <c r="CJ135" s="231"/>
      <c r="CK135" s="243">
        <v>1</v>
      </c>
      <c r="CL135" s="243">
        <v>2</v>
      </c>
      <c r="CM135" s="244">
        <f t="shared" si="28"/>
        <v>1</v>
      </c>
      <c r="CN135" s="243"/>
      <c r="CO135" s="243">
        <f t="shared" si="29"/>
        <v>1</v>
      </c>
      <c r="CP135" s="245">
        <f t="shared" si="30"/>
        <v>-4</v>
      </c>
      <c r="CR135" s="226"/>
    </row>
    <row r="136" spans="1:96" s="246" customFormat="1" ht="42" customHeight="1" x14ac:dyDescent="0.25">
      <c r="A136" s="227">
        <v>14</v>
      </c>
      <c r="B136" s="228">
        <f t="shared" si="22"/>
        <v>127</v>
      </c>
      <c r="C136" s="229">
        <v>19007</v>
      </c>
      <c r="D136" s="228" t="s">
        <v>185</v>
      </c>
      <c r="E136" s="228" t="s">
        <v>2</v>
      </c>
      <c r="F136" s="230" t="s">
        <v>15</v>
      </c>
      <c r="G136" s="231" t="s">
        <v>765</v>
      </c>
      <c r="H136" s="231" t="s">
        <v>766</v>
      </c>
      <c r="I136" s="230" t="s">
        <v>767</v>
      </c>
      <c r="J136" s="232">
        <f t="shared" si="41"/>
        <v>0</v>
      </c>
      <c r="K136" s="232">
        <v>44986</v>
      </c>
      <c r="L136" s="230" t="s">
        <v>189</v>
      </c>
      <c r="M136" s="233">
        <v>309643522</v>
      </c>
      <c r="N136" s="228" t="s">
        <v>768</v>
      </c>
      <c r="O136" s="228" t="s">
        <v>277</v>
      </c>
      <c r="P136" s="230" t="s">
        <v>193</v>
      </c>
      <c r="Q136" s="230" t="s">
        <v>194</v>
      </c>
      <c r="R136" s="230"/>
      <c r="S136" s="230" t="s">
        <v>195</v>
      </c>
      <c r="T136" s="230" t="s">
        <v>184</v>
      </c>
      <c r="U136" s="234">
        <v>350</v>
      </c>
      <c r="V136" s="234">
        <v>120</v>
      </c>
      <c r="W136" s="234">
        <v>0</v>
      </c>
      <c r="X136" s="234">
        <v>0</v>
      </c>
      <c r="Y136" s="234">
        <v>10</v>
      </c>
      <c r="Z136" s="235">
        <f t="shared" si="42"/>
        <v>340</v>
      </c>
      <c r="AA136" s="235">
        <f t="shared" si="42"/>
        <v>340</v>
      </c>
      <c r="AB136" s="236">
        <f t="shared" si="42"/>
        <v>340</v>
      </c>
      <c r="AC136" s="236">
        <f t="shared" si="42"/>
        <v>340</v>
      </c>
      <c r="AD136" s="234">
        <v>250</v>
      </c>
      <c r="AE136" s="234">
        <v>250</v>
      </c>
      <c r="AF136" s="237">
        <v>250</v>
      </c>
      <c r="AG136" s="237">
        <v>250</v>
      </c>
      <c r="AH136" s="234">
        <v>90</v>
      </c>
      <c r="AI136" s="234">
        <v>90</v>
      </c>
      <c r="AJ136" s="237">
        <v>90</v>
      </c>
      <c r="AK136" s="237">
        <v>90</v>
      </c>
      <c r="AL136" s="234"/>
      <c r="AM136" s="234">
        <v>0</v>
      </c>
      <c r="AN136" s="237">
        <v>0</v>
      </c>
      <c r="AO136" s="237">
        <v>0</v>
      </c>
      <c r="AP136" s="234"/>
      <c r="AQ136" s="234">
        <v>0</v>
      </c>
      <c r="AR136" s="237">
        <v>0</v>
      </c>
      <c r="AS136" s="237">
        <v>0</v>
      </c>
      <c r="AT136" s="230"/>
      <c r="AU136" s="230"/>
      <c r="AV136" s="238">
        <f t="shared" si="43"/>
        <v>2</v>
      </c>
      <c r="AW136" s="238">
        <f t="shared" si="43"/>
        <v>5</v>
      </c>
      <c r="AX136" s="234">
        <v>2</v>
      </c>
      <c r="AY136" s="234">
        <v>5</v>
      </c>
      <c r="AZ136" s="229"/>
      <c r="BA136" s="229">
        <v>0</v>
      </c>
      <c r="BB136" s="229"/>
      <c r="BC136" s="229">
        <v>0</v>
      </c>
      <c r="BD136" s="232">
        <v>44986</v>
      </c>
      <c r="BE136" s="232">
        <v>44967</v>
      </c>
      <c r="BF136" s="239" t="s">
        <v>265</v>
      </c>
      <c r="BG136" s="230" t="s">
        <v>231</v>
      </c>
      <c r="BH136" s="230">
        <v>0</v>
      </c>
      <c r="BI136" s="240"/>
      <c r="BJ136" s="241">
        <v>0</v>
      </c>
      <c r="BK136" s="242" t="s">
        <v>468</v>
      </c>
      <c r="BL136" s="242"/>
      <c r="BM136" s="242" t="s">
        <v>231</v>
      </c>
      <c r="BN136" s="231" t="s">
        <v>200</v>
      </c>
      <c r="BO136" s="231">
        <f t="shared" si="44"/>
        <v>2023</v>
      </c>
      <c r="BP136" s="231">
        <f t="shared" si="45"/>
        <v>1</v>
      </c>
      <c r="BQ136" s="231" t="str">
        <f t="shared" si="51"/>
        <v>MMMM</v>
      </c>
      <c r="BR136" s="231"/>
      <c r="BS136" s="231">
        <f t="shared" si="47"/>
        <v>1</v>
      </c>
      <c r="BT136" s="231">
        <v>17</v>
      </c>
      <c r="BU136" s="231" t="s">
        <v>201</v>
      </c>
      <c r="BV136" s="231">
        <v>1</v>
      </c>
      <c r="BW136" s="231"/>
      <c r="BX136" s="231"/>
      <c r="BY136" s="231"/>
      <c r="BZ136" s="238">
        <f t="shared" si="48"/>
        <v>3</v>
      </c>
      <c r="CA136" s="231"/>
      <c r="CB136" s="231" t="str">
        <f>+IF(BN136="йирик",CONCATENATE(E136," Инвестициялар, саноат ва савдо бош бошқармаси бошлиғи"),IF(BN136="ўрта",CONCATENATE(E136," Инвестициялар, саноат ва савдо бош бошқармаси бошлиғи биринчи ўринбосари"),_xlfn.CONCAT(F136," ҳокими ўринбосари")))</f>
        <v>Тупроққалъа тумани ҳокими ўринбосари</v>
      </c>
      <c r="CC136" s="231" t="s">
        <v>202</v>
      </c>
      <c r="CD136" s="231" t="s">
        <v>769</v>
      </c>
      <c r="CE136" s="231" t="s">
        <v>206</v>
      </c>
      <c r="CF136" s="231" t="s">
        <v>770</v>
      </c>
      <c r="CG136" s="231" t="s">
        <v>472</v>
      </c>
      <c r="CH136" s="231"/>
      <c r="CI136" s="231"/>
      <c r="CJ136" s="231"/>
      <c r="CK136" s="243">
        <v>1</v>
      </c>
      <c r="CL136" s="243">
        <v>1</v>
      </c>
      <c r="CM136" s="244">
        <f t="shared" si="28"/>
        <v>0</v>
      </c>
      <c r="CN136" s="243"/>
      <c r="CO136" s="243">
        <f t="shared" si="29"/>
        <v>0</v>
      </c>
      <c r="CP136" s="245">
        <f t="shared" si="30"/>
        <v>-2</v>
      </c>
      <c r="CR136" s="226"/>
    </row>
    <row r="137" spans="1:96" s="246" customFormat="1" ht="42" customHeight="1" x14ac:dyDescent="0.25">
      <c r="A137" s="227">
        <v>14</v>
      </c>
      <c r="B137" s="228">
        <f t="shared" si="22"/>
        <v>128</v>
      </c>
      <c r="C137" s="229">
        <v>18987</v>
      </c>
      <c r="D137" s="228" t="s">
        <v>185</v>
      </c>
      <c r="E137" s="228" t="s">
        <v>2</v>
      </c>
      <c r="F137" s="230" t="s">
        <v>15</v>
      </c>
      <c r="G137" s="231" t="s">
        <v>771</v>
      </c>
      <c r="H137" s="231" t="s">
        <v>772</v>
      </c>
      <c r="I137" s="230" t="s">
        <v>773</v>
      </c>
      <c r="J137" s="232">
        <f t="shared" si="41"/>
        <v>0</v>
      </c>
      <c r="K137" s="232">
        <v>45261</v>
      </c>
      <c r="L137" s="230" t="s">
        <v>189</v>
      </c>
      <c r="M137" s="233">
        <v>309455795</v>
      </c>
      <c r="N137" s="228" t="s">
        <v>774</v>
      </c>
      <c r="O137" s="228" t="s">
        <v>192</v>
      </c>
      <c r="P137" s="230" t="s">
        <v>213</v>
      </c>
      <c r="Q137" s="230" t="s">
        <v>775</v>
      </c>
      <c r="R137" s="230"/>
      <c r="S137" s="230" t="s">
        <v>685</v>
      </c>
      <c r="T137" s="230">
        <v>70</v>
      </c>
      <c r="U137" s="234">
        <v>850</v>
      </c>
      <c r="V137" s="234">
        <v>50</v>
      </c>
      <c r="W137" s="234">
        <v>0</v>
      </c>
      <c r="X137" s="234">
        <v>0</v>
      </c>
      <c r="Y137" s="234">
        <v>25</v>
      </c>
      <c r="Z137" s="235">
        <f t="shared" si="42"/>
        <v>850</v>
      </c>
      <c r="AA137" s="235">
        <f t="shared" si="42"/>
        <v>850</v>
      </c>
      <c r="AB137" s="236">
        <f t="shared" si="42"/>
        <v>500</v>
      </c>
      <c r="AC137" s="236">
        <f t="shared" si="42"/>
        <v>500</v>
      </c>
      <c r="AD137" s="234">
        <v>500</v>
      </c>
      <c r="AE137" s="234">
        <v>500</v>
      </c>
      <c r="AF137" s="237">
        <v>500</v>
      </c>
      <c r="AG137" s="237">
        <v>500</v>
      </c>
      <c r="AH137" s="234">
        <v>350</v>
      </c>
      <c r="AI137" s="234">
        <v>350</v>
      </c>
      <c r="AJ137" s="237">
        <v>0</v>
      </c>
      <c r="AK137" s="237">
        <v>0</v>
      </c>
      <c r="AL137" s="234"/>
      <c r="AM137" s="234">
        <v>0</v>
      </c>
      <c r="AN137" s="237">
        <v>0</v>
      </c>
      <c r="AO137" s="237">
        <v>0</v>
      </c>
      <c r="AP137" s="234"/>
      <c r="AQ137" s="234">
        <v>0</v>
      </c>
      <c r="AR137" s="237">
        <v>0</v>
      </c>
      <c r="AS137" s="237">
        <v>0</v>
      </c>
      <c r="AT137" s="230"/>
      <c r="AU137" s="230"/>
      <c r="AV137" s="238">
        <f t="shared" si="43"/>
        <v>6</v>
      </c>
      <c r="AW137" s="238">
        <f t="shared" si="43"/>
        <v>6</v>
      </c>
      <c r="AX137" s="234">
        <v>6</v>
      </c>
      <c r="AY137" s="234">
        <v>6</v>
      </c>
      <c r="AZ137" s="229"/>
      <c r="BA137" s="234">
        <v>0</v>
      </c>
      <c r="BB137" s="229"/>
      <c r="BC137" s="234">
        <v>0</v>
      </c>
      <c r="BD137" s="232">
        <v>45261</v>
      </c>
      <c r="BE137" s="232">
        <v>45036</v>
      </c>
      <c r="BF137" s="239" t="s">
        <v>284</v>
      </c>
      <c r="BG137" s="230" t="s">
        <v>231</v>
      </c>
      <c r="BH137" s="230">
        <v>0</v>
      </c>
      <c r="BI137" s="240"/>
      <c r="BJ137" s="241">
        <v>0</v>
      </c>
      <c r="BK137" s="242" t="s">
        <v>468</v>
      </c>
      <c r="BL137" s="242"/>
      <c r="BM137" s="242" t="s">
        <v>231</v>
      </c>
      <c r="BN137" s="231" t="s">
        <v>200</v>
      </c>
      <c r="BO137" s="231">
        <f t="shared" si="44"/>
        <v>2023</v>
      </c>
      <c r="BP137" s="231">
        <f t="shared" si="45"/>
        <v>4</v>
      </c>
      <c r="BQ137" s="231" t="str">
        <f t="shared" si="51"/>
        <v>MMMM</v>
      </c>
      <c r="BR137" s="231"/>
      <c r="BS137" s="231">
        <f t="shared" si="47"/>
        <v>1</v>
      </c>
      <c r="BT137" s="231">
        <v>28</v>
      </c>
      <c r="BU137" s="231" t="s">
        <v>232</v>
      </c>
      <c r="BV137" s="231">
        <v>2</v>
      </c>
      <c r="BW137" s="231"/>
      <c r="BX137" s="231"/>
      <c r="BY137" s="231"/>
      <c r="BZ137" s="238">
        <f t="shared" si="48"/>
        <v>0</v>
      </c>
      <c r="CA137" s="231"/>
      <c r="CB137" s="231" t="str">
        <f>+IF(BN137="йирик",CONCATENATE(E137," Инвестициялар, саноат ва савдо бош бошқармаси бошлиғи"),IF(BN137="ўрта",CONCATENATE(E137," Инвестициялар, саноат ва савдо бош бошқармаси бошлиғи биринчи ўринбосари"),_xlfn.CONCAT(F137," ҳокими ўринбосари")))</f>
        <v>Тупроққалъа тумани ҳокими ўринбосари</v>
      </c>
      <c r="CC137" s="231" t="s">
        <v>776</v>
      </c>
      <c r="CD137" s="231" t="s">
        <v>777</v>
      </c>
      <c r="CE137" s="231" t="s">
        <v>206</v>
      </c>
      <c r="CF137" s="231" t="s">
        <v>770</v>
      </c>
      <c r="CG137" s="231" t="s">
        <v>472</v>
      </c>
      <c r="CH137" s="231"/>
      <c r="CI137" s="231"/>
      <c r="CJ137" s="231"/>
      <c r="CK137" s="243">
        <v>1</v>
      </c>
      <c r="CL137" s="243">
        <v>1</v>
      </c>
      <c r="CM137" s="244">
        <f t="shared" si="28"/>
        <v>0</v>
      </c>
      <c r="CN137" s="243"/>
      <c r="CO137" s="243">
        <f t="shared" si="29"/>
        <v>0</v>
      </c>
      <c r="CP137" s="245">
        <f t="shared" si="30"/>
        <v>-6</v>
      </c>
      <c r="CR137" s="226"/>
    </row>
    <row r="138" spans="1:96" s="246" customFormat="1" ht="42" customHeight="1" x14ac:dyDescent="0.25">
      <c r="A138" s="227">
        <v>14</v>
      </c>
      <c r="B138" s="228">
        <f t="shared" ref="B138:B201" si="52">+B137+1</f>
        <v>129</v>
      </c>
      <c r="C138" s="229">
        <v>19026</v>
      </c>
      <c r="D138" s="228" t="s">
        <v>185</v>
      </c>
      <c r="E138" s="228" t="s">
        <v>2</v>
      </c>
      <c r="F138" s="230" t="s">
        <v>15</v>
      </c>
      <c r="G138" s="231" t="s">
        <v>778</v>
      </c>
      <c r="H138" s="231" t="s">
        <v>779</v>
      </c>
      <c r="I138" s="230" t="s">
        <v>780</v>
      </c>
      <c r="J138" s="232">
        <f t="shared" si="41"/>
        <v>0</v>
      </c>
      <c r="K138" s="232">
        <v>45291</v>
      </c>
      <c r="L138" s="230" t="s">
        <v>189</v>
      </c>
      <c r="M138" s="233">
        <v>309327771</v>
      </c>
      <c r="N138" s="228" t="s">
        <v>492</v>
      </c>
      <c r="O138" s="228" t="s">
        <v>192</v>
      </c>
      <c r="P138" s="230" t="s">
        <v>193</v>
      </c>
      <c r="Q138" s="230" t="s">
        <v>447</v>
      </c>
      <c r="R138" s="230"/>
      <c r="S138" s="230" t="s">
        <v>195</v>
      </c>
      <c r="T138" s="230" t="s">
        <v>184</v>
      </c>
      <c r="U138" s="234">
        <v>120</v>
      </c>
      <c r="V138" s="234">
        <v>50</v>
      </c>
      <c r="W138" s="234">
        <v>0</v>
      </c>
      <c r="X138" s="234">
        <v>0</v>
      </c>
      <c r="Y138" s="234">
        <v>20</v>
      </c>
      <c r="Z138" s="235">
        <f t="shared" si="42"/>
        <v>1300</v>
      </c>
      <c r="AA138" s="235">
        <f t="shared" si="42"/>
        <v>1300</v>
      </c>
      <c r="AB138" s="236">
        <f t="shared" si="42"/>
        <v>1300</v>
      </c>
      <c r="AC138" s="236">
        <f t="shared" si="42"/>
        <v>1300</v>
      </c>
      <c r="AD138" s="234">
        <v>800</v>
      </c>
      <c r="AE138" s="234">
        <v>800</v>
      </c>
      <c r="AF138" s="237">
        <v>800</v>
      </c>
      <c r="AG138" s="237">
        <v>800</v>
      </c>
      <c r="AH138" s="234">
        <v>500</v>
      </c>
      <c r="AI138" s="234">
        <v>500</v>
      </c>
      <c r="AJ138" s="237">
        <v>500</v>
      </c>
      <c r="AK138" s="237">
        <v>500</v>
      </c>
      <c r="AL138" s="234"/>
      <c r="AM138" s="234">
        <v>0</v>
      </c>
      <c r="AN138" s="237">
        <v>0</v>
      </c>
      <c r="AO138" s="237">
        <v>0</v>
      </c>
      <c r="AP138" s="234"/>
      <c r="AQ138" s="234">
        <v>0</v>
      </c>
      <c r="AR138" s="237">
        <v>0</v>
      </c>
      <c r="AS138" s="237">
        <v>0</v>
      </c>
      <c r="AT138" s="230"/>
      <c r="AU138" s="230"/>
      <c r="AV138" s="238">
        <f t="shared" si="43"/>
        <v>2</v>
      </c>
      <c r="AW138" s="238">
        <f t="shared" si="43"/>
        <v>5</v>
      </c>
      <c r="AX138" s="234">
        <v>2</v>
      </c>
      <c r="AY138" s="234">
        <v>5</v>
      </c>
      <c r="AZ138" s="229"/>
      <c r="BA138" s="234">
        <v>0</v>
      </c>
      <c r="BB138" s="229"/>
      <c r="BC138" s="234">
        <v>0</v>
      </c>
      <c r="BD138" s="232">
        <v>45291</v>
      </c>
      <c r="BE138" s="232">
        <v>45103</v>
      </c>
      <c r="BF138" s="239" t="s">
        <v>351</v>
      </c>
      <c r="BG138" s="230" t="s">
        <v>231</v>
      </c>
      <c r="BH138" s="230">
        <v>0</v>
      </c>
      <c r="BI138" s="240"/>
      <c r="BJ138" s="241">
        <v>0</v>
      </c>
      <c r="BK138" s="242" t="s">
        <v>468</v>
      </c>
      <c r="BL138" s="242"/>
      <c r="BM138" s="242" t="s">
        <v>231</v>
      </c>
      <c r="BN138" s="231" t="s">
        <v>200</v>
      </c>
      <c r="BO138" s="231">
        <f t="shared" si="44"/>
        <v>2023</v>
      </c>
      <c r="BP138" s="231">
        <f t="shared" si="45"/>
        <v>4</v>
      </c>
      <c r="BQ138" s="231" t="str">
        <f t="shared" si="51"/>
        <v>MMMM</v>
      </c>
      <c r="BR138" s="231"/>
      <c r="BS138" s="231">
        <f t="shared" si="47"/>
        <v>31</v>
      </c>
      <c r="BT138" s="231"/>
      <c r="BU138" s="231" t="s">
        <v>241</v>
      </c>
      <c r="BV138" s="231"/>
      <c r="BW138" s="231"/>
      <c r="BX138" s="231"/>
      <c r="BY138" s="231"/>
      <c r="BZ138" s="238">
        <f t="shared" si="48"/>
        <v>3</v>
      </c>
      <c r="CA138" s="231"/>
      <c r="CB138" s="231" t="str">
        <f>+IF(BN138="йирик",CONCATENATE(E138," Инвестициялар, саноат ва савдо бош бошқармаси бошлиғи"),IF(BN138="ўрта",CONCATENATE(E138," Инвестициялар, саноат ва савдо бош бошқармаси бошлиғи биринчи ўринбосари"),_xlfn.CONCAT(F138," ҳокими ўринбосари")))</f>
        <v>Тупроққалъа тумани ҳокими ўринбосари</v>
      </c>
      <c r="CC138" s="231" t="s">
        <v>202</v>
      </c>
      <c r="CD138" s="231" t="s">
        <v>769</v>
      </c>
      <c r="CE138" s="231" t="s">
        <v>206</v>
      </c>
      <c r="CF138" s="231" t="s">
        <v>753</v>
      </c>
      <c r="CG138" s="231" t="s">
        <v>204</v>
      </c>
      <c r="CH138" s="231"/>
      <c r="CI138" s="231"/>
      <c r="CJ138" s="231"/>
      <c r="CK138" s="243">
        <v>3</v>
      </c>
      <c r="CL138" s="243">
        <v>3</v>
      </c>
      <c r="CM138" s="244">
        <f t="shared" si="28"/>
        <v>0</v>
      </c>
      <c r="CN138" s="243"/>
      <c r="CO138" s="243">
        <f t="shared" si="29"/>
        <v>0</v>
      </c>
      <c r="CP138" s="245">
        <f t="shared" si="30"/>
        <v>-2</v>
      </c>
      <c r="CR138" s="226"/>
    </row>
    <row r="139" spans="1:96" s="246" customFormat="1" ht="42" customHeight="1" x14ac:dyDescent="0.25">
      <c r="A139" s="227">
        <v>14</v>
      </c>
      <c r="B139" s="228">
        <f t="shared" si="52"/>
        <v>130</v>
      </c>
      <c r="C139" s="229">
        <v>20614</v>
      </c>
      <c r="D139" s="228" t="s">
        <v>333</v>
      </c>
      <c r="E139" s="228" t="s">
        <v>2</v>
      </c>
      <c r="F139" s="230" t="s">
        <v>15</v>
      </c>
      <c r="G139" s="231" t="s">
        <v>781</v>
      </c>
      <c r="H139" s="231" t="s">
        <v>782</v>
      </c>
      <c r="I139" s="230" t="s">
        <v>783</v>
      </c>
      <c r="J139" s="232">
        <f t="shared" si="41"/>
        <v>0</v>
      </c>
      <c r="K139" s="232">
        <v>45261</v>
      </c>
      <c r="L139" s="230" t="s">
        <v>189</v>
      </c>
      <c r="M139" s="233">
        <v>309178927</v>
      </c>
      <c r="N139" s="228" t="s">
        <v>784</v>
      </c>
      <c r="O139" s="228" t="s">
        <v>252</v>
      </c>
      <c r="P139" s="230" t="s">
        <v>213</v>
      </c>
      <c r="Q139" s="230" t="s">
        <v>775</v>
      </c>
      <c r="R139" s="230"/>
      <c r="S139" s="230" t="s">
        <v>579</v>
      </c>
      <c r="T139" s="230">
        <v>1500</v>
      </c>
      <c r="U139" s="234">
        <v>250</v>
      </c>
      <c r="V139" s="234">
        <v>250</v>
      </c>
      <c r="W139" s="234">
        <v>0</v>
      </c>
      <c r="X139" s="234">
        <v>0</v>
      </c>
      <c r="Y139" s="234">
        <v>10</v>
      </c>
      <c r="Z139" s="235">
        <f t="shared" si="42"/>
        <v>300</v>
      </c>
      <c r="AA139" s="235">
        <f t="shared" si="42"/>
        <v>300</v>
      </c>
      <c r="AB139" s="236">
        <f t="shared" si="42"/>
        <v>300</v>
      </c>
      <c r="AC139" s="236">
        <f t="shared" si="42"/>
        <v>300</v>
      </c>
      <c r="AD139" s="234">
        <v>200</v>
      </c>
      <c r="AE139" s="234">
        <v>200</v>
      </c>
      <c r="AF139" s="237">
        <v>200</v>
      </c>
      <c r="AG139" s="237">
        <v>200</v>
      </c>
      <c r="AH139" s="234">
        <v>100</v>
      </c>
      <c r="AI139" s="234">
        <v>100</v>
      </c>
      <c r="AJ139" s="237">
        <v>100</v>
      </c>
      <c r="AK139" s="237">
        <v>100</v>
      </c>
      <c r="AL139" s="234"/>
      <c r="AM139" s="234">
        <v>0</v>
      </c>
      <c r="AN139" s="237">
        <v>0</v>
      </c>
      <c r="AO139" s="237">
        <v>0</v>
      </c>
      <c r="AP139" s="234"/>
      <c r="AQ139" s="234">
        <v>0</v>
      </c>
      <c r="AR139" s="237">
        <v>0</v>
      </c>
      <c r="AS139" s="237">
        <v>0</v>
      </c>
      <c r="AT139" s="230"/>
      <c r="AU139" s="230"/>
      <c r="AV139" s="238">
        <f t="shared" si="43"/>
        <v>4</v>
      </c>
      <c r="AW139" s="238">
        <f t="shared" si="43"/>
        <v>5</v>
      </c>
      <c r="AX139" s="234">
        <v>4</v>
      </c>
      <c r="AY139" s="234">
        <v>5</v>
      </c>
      <c r="AZ139" s="229"/>
      <c r="BA139" s="229">
        <v>0</v>
      </c>
      <c r="BB139" s="229"/>
      <c r="BC139" s="229">
        <v>0</v>
      </c>
      <c r="BD139" s="232">
        <v>45261</v>
      </c>
      <c r="BE139" s="232">
        <v>44988</v>
      </c>
      <c r="BF139" s="239" t="s">
        <v>343</v>
      </c>
      <c r="BG139" s="230" t="s">
        <v>357</v>
      </c>
      <c r="BH139" s="230">
        <v>0</v>
      </c>
      <c r="BI139" s="240"/>
      <c r="BJ139" s="241">
        <v>0</v>
      </c>
      <c r="BK139" s="242" t="s">
        <v>468</v>
      </c>
      <c r="BL139" s="242"/>
      <c r="BM139" s="242" t="s">
        <v>231</v>
      </c>
      <c r="BN139" s="231" t="s">
        <v>200</v>
      </c>
      <c r="BO139" s="231">
        <f t="shared" si="44"/>
        <v>2023</v>
      </c>
      <c r="BP139" s="231">
        <f t="shared" si="45"/>
        <v>4</v>
      </c>
      <c r="BQ139" s="231" t="str">
        <f t="shared" si="51"/>
        <v>MMMM</v>
      </c>
      <c r="BR139" s="231"/>
      <c r="BS139" s="231">
        <f t="shared" si="47"/>
        <v>1</v>
      </c>
      <c r="BT139" s="231">
        <v>10</v>
      </c>
      <c r="BU139" s="231" t="s">
        <v>255</v>
      </c>
      <c r="BV139" s="231">
        <v>1</v>
      </c>
      <c r="BW139" s="231"/>
      <c r="BX139" s="231"/>
      <c r="BY139" s="231"/>
      <c r="BZ139" s="238">
        <f t="shared" si="48"/>
        <v>1</v>
      </c>
      <c r="CA139" s="231"/>
      <c r="CB139" s="231" t="s">
        <v>752</v>
      </c>
      <c r="CC139" s="231" t="s">
        <v>776</v>
      </c>
      <c r="CD139" s="231" t="s">
        <v>777</v>
      </c>
      <c r="CE139" s="231" t="s">
        <v>206</v>
      </c>
      <c r="CF139" s="231" t="s">
        <v>770</v>
      </c>
      <c r="CG139" s="231" t="s">
        <v>472</v>
      </c>
      <c r="CH139" s="231"/>
      <c r="CI139" s="231"/>
      <c r="CJ139" s="231"/>
      <c r="CK139" s="243">
        <v>6</v>
      </c>
      <c r="CL139" s="243">
        <v>4</v>
      </c>
      <c r="CM139" s="244">
        <f t="shared" ref="CM139:CM202" si="53">+CL139-CK139</f>
        <v>-2</v>
      </c>
      <c r="CN139" s="243"/>
      <c r="CO139" s="243">
        <f t="shared" ref="CO139:CO202" si="54">+CN139+CM139</f>
        <v>-2</v>
      </c>
      <c r="CP139" s="245">
        <f t="shared" ref="CP139:CP202" si="55">+CO139-AV139</f>
        <v>-6</v>
      </c>
      <c r="CR139" s="226"/>
    </row>
    <row r="140" spans="1:96" s="246" customFormat="1" ht="42" customHeight="1" x14ac:dyDescent="0.25">
      <c r="A140" s="227">
        <v>14</v>
      </c>
      <c r="B140" s="228">
        <f t="shared" si="52"/>
        <v>131</v>
      </c>
      <c r="C140" s="229">
        <v>19009</v>
      </c>
      <c r="D140" s="228" t="s">
        <v>185</v>
      </c>
      <c r="E140" s="228" t="s">
        <v>2</v>
      </c>
      <c r="F140" s="230" t="s">
        <v>15</v>
      </c>
      <c r="G140" s="231" t="s">
        <v>785</v>
      </c>
      <c r="H140" s="231" t="s">
        <v>786</v>
      </c>
      <c r="I140" s="230" t="s">
        <v>787</v>
      </c>
      <c r="J140" s="232">
        <f t="shared" si="41"/>
        <v>0</v>
      </c>
      <c r="K140" s="232">
        <v>45017</v>
      </c>
      <c r="L140" s="230" t="s">
        <v>189</v>
      </c>
      <c r="M140" s="233">
        <v>308973058</v>
      </c>
      <c r="N140" s="228" t="s">
        <v>757</v>
      </c>
      <c r="O140" s="228" t="s">
        <v>212</v>
      </c>
      <c r="P140" s="230" t="s">
        <v>213</v>
      </c>
      <c r="Q140" s="230" t="s">
        <v>550</v>
      </c>
      <c r="R140" s="230"/>
      <c r="S140" s="230" t="s">
        <v>337</v>
      </c>
      <c r="T140" s="230">
        <v>150</v>
      </c>
      <c r="U140" s="234">
        <v>300</v>
      </c>
      <c r="V140" s="234">
        <v>276</v>
      </c>
      <c r="W140" s="234">
        <v>0</v>
      </c>
      <c r="X140" s="234">
        <v>0</v>
      </c>
      <c r="Y140" s="234">
        <v>11</v>
      </c>
      <c r="Z140" s="235">
        <f t="shared" si="42"/>
        <v>269</v>
      </c>
      <c r="AA140" s="235">
        <f t="shared" si="42"/>
        <v>269</v>
      </c>
      <c r="AB140" s="236">
        <f t="shared" si="42"/>
        <v>270</v>
      </c>
      <c r="AC140" s="236">
        <f t="shared" si="42"/>
        <v>270</v>
      </c>
      <c r="AD140" s="234">
        <v>200</v>
      </c>
      <c r="AE140" s="234">
        <v>200</v>
      </c>
      <c r="AF140" s="237">
        <v>200</v>
      </c>
      <c r="AG140" s="237">
        <v>200</v>
      </c>
      <c r="AH140" s="234">
        <v>69</v>
      </c>
      <c r="AI140" s="234">
        <v>69</v>
      </c>
      <c r="AJ140" s="237">
        <v>70</v>
      </c>
      <c r="AK140" s="237">
        <v>70</v>
      </c>
      <c r="AL140" s="234"/>
      <c r="AM140" s="234">
        <v>0</v>
      </c>
      <c r="AN140" s="237">
        <v>0</v>
      </c>
      <c r="AO140" s="237">
        <v>0</v>
      </c>
      <c r="AP140" s="234"/>
      <c r="AQ140" s="234">
        <v>0</v>
      </c>
      <c r="AR140" s="237">
        <v>0</v>
      </c>
      <c r="AS140" s="237">
        <v>0</v>
      </c>
      <c r="AT140" s="230"/>
      <c r="AU140" s="230"/>
      <c r="AV140" s="238">
        <f t="shared" si="43"/>
        <v>2</v>
      </c>
      <c r="AW140" s="238">
        <f t="shared" si="43"/>
        <v>5</v>
      </c>
      <c r="AX140" s="234">
        <v>2</v>
      </c>
      <c r="AY140" s="234">
        <v>5</v>
      </c>
      <c r="AZ140" s="229"/>
      <c r="BA140" s="229">
        <v>0</v>
      </c>
      <c r="BB140" s="229"/>
      <c r="BC140" s="229">
        <v>0</v>
      </c>
      <c r="BD140" s="232">
        <v>45017</v>
      </c>
      <c r="BE140" s="232">
        <v>44967</v>
      </c>
      <c r="BF140" s="239" t="s">
        <v>695</v>
      </c>
      <c r="BG140" s="230" t="s">
        <v>217</v>
      </c>
      <c r="BH140" s="230">
        <v>0</v>
      </c>
      <c r="BI140" s="240"/>
      <c r="BJ140" s="241">
        <v>0</v>
      </c>
      <c r="BK140" s="242" t="s">
        <v>468</v>
      </c>
      <c r="BL140" s="242"/>
      <c r="BM140" s="242" t="s">
        <v>231</v>
      </c>
      <c r="BN140" s="231" t="s">
        <v>200</v>
      </c>
      <c r="BO140" s="231">
        <f t="shared" si="44"/>
        <v>2023</v>
      </c>
      <c r="BP140" s="231">
        <f t="shared" si="45"/>
        <v>2</v>
      </c>
      <c r="BQ140" s="231" t="str">
        <f t="shared" si="51"/>
        <v>MMMM</v>
      </c>
      <c r="BR140" s="231"/>
      <c r="BS140" s="231">
        <f t="shared" si="47"/>
        <v>1</v>
      </c>
      <c r="BT140" s="231">
        <v>17</v>
      </c>
      <c r="BU140" s="231" t="s">
        <v>201</v>
      </c>
      <c r="BV140" s="231">
        <v>1</v>
      </c>
      <c r="BW140" s="231"/>
      <c r="BX140" s="231"/>
      <c r="BY140" s="231"/>
      <c r="BZ140" s="238">
        <f t="shared" si="48"/>
        <v>3</v>
      </c>
      <c r="CA140" s="231"/>
      <c r="CB140" s="231" t="str">
        <f>+IF(BN140="йирик",CONCATENATE(E140," Инвестициялар, саноат ва савдо бош бошқармаси бошлиғи"),IF(BN140="ўрта",CONCATENATE(E140," Инвестициялар, саноат ва савдо бош бошқармаси бошлиғи биринчи ўринбосари"),_xlfn.CONCAT(F140," ҳокими ўринбосари")))</f>
        <v>Тупроққалъа тумани ҳокими ўринбосари</v>
      </c>
      <c r="CC140" s="231" t="s">
        <v>552</v>
      </c>
      <c r="CD140" s="231" t="s">
        <v>553</v>
      </c>
      <c r="CE140" s="231" t="s">
        <v>554</v>
      </c>
      <c r="CF140" s="231" t="s">
        <v>753</v>
      </c>
      <c r="CG140" s="231" t="s">
        <v>204</v>
      </c>
      <c r="CH140" s="231"/>
      <c r="CI140" s="231"/>
      <c r="CJ140" s="231"/>
      <c r="CK140" s="243">
        <v>1</v>
      </c>
      <c r="CL140" s="243">
        <v>1</v>
      </c>
      <c r="CM140" s="244">
        <f t="shared" si="53"/>
        <v>0</v>
      </c>
      <c r="CN140" s="243"/>
      <c r="CO140" s="243">
        <f t="shared" si="54"/>
        <v>0</v>
      </c>
      <c r="CP140" s="245">
        <f t="shared" si="55"/>
        <v>-2</v>
      </c>
      <c r="CR140" s="226"/>
    </row>
    <row r="141" spans="1:96" s="246" customFormat="1" ht="42" customHeight="1" x14ac:dyDescent="0.25">
      <c r="A141" s="227">
        <v>14</v>
      </c>
      <c r="B141" s="228">
        <f t="shared" si="52"/>
        <v>132</v>
      </c>
      <c r="C141" s="229">
        <v>18996</v>
      </c>
      <c r="D141" s="228" t="s">
        <v>185</v>
      </c>
      <c r="E141" s="228" t="s">
        <v>2</v>
      </c>
      <c r="F141" s="230" t="s">
        <v>15</v>
      </c>
      <c r="G141" s="231" t="s">
        <v>788</v>
      </c>
      <c r="H141" s="231" t="s">
        <v>789</v>
      </c>
      <c r="I141" s="230" t="s">
        <v>790</v>
      </c>
      <c r="J141" s="232">
        <f t="shared" si="41"/>
        <v>0</v>
      </c>
      <c r="K141" s="232">
        <v>45261</v>
      </c>
      <c r="L141" s="230" t="s">
        <v>189</v>
      </c>
      <c r="M141" s="233">
        <v>308811851</v>
      </c>
      <c r="N141" s="228" t="s">
        <v>757</v>
      </c>
      <c r="O141" s="228" t="s">
        <v>212</v>
      </c>
      <c r="P141" s="230" t="s">
        <v>193</v>
      </c>
      <c r="Q141" s="230" t="s">
        <v>325</v>
      </c>
      <c r="R141" s="230"/>
      <c r="S141" s="230" t="s">
        <v>195</v>
      </c>
      <c r="T141" s="230" t="s">
        <v>184</v>
      </c>
      <c r="U141" s="234">
        <v>750</v>
      </c>
      <c r="V141" s="234">
        <v>350</v>
      </c>
      <c r="W141" s="234">
        <v>0</v>
      </c>
      <c r="X141" s="234">
        <v>0</v>
      </c>
      <c r="Y141" s="234">
        <v>25</v>
      </c>
      <c r="Z141" s="235">
        <f t="shared" si="42"/>
        <v>1300</v>
      </c>
      <c r="AA141" s="235">
        <f t="shared" si="42"/>
        <v>1300</v>
      </c>
      <c r="AB141" s="236">
        <f t="shared" si="42"/>
        <v>1236</v>
      </c>
      <c r="AC141" s="236">
        <f t="shared" si="42"/>
        <v>1236</v>
      </c>
      <c r="AD141" s="234">
        <v>300</v>
      </c>
      <c r="AE141" s="234">
        <v>300</v>
      </c>
      <c r="AF141" s="237">
        <v>300</v>
      </c>
      <c r="AG141" s="237">
        <v>300</v>
      </c>
      <c r="AH141" s="234">
        <v>1000</v>
      </c>
      <c r="AI141" s="234">
        <v>1000</v>
      </c>
      <c r="AJ141" s="237">
        <v>936</v>
      </c>
      <c r="AK141" s="237">
        <v>936</v>
      </c>
      <c r="AL141" s="234"/>
      <c r="AM141" s="234">
        <v>0</v>
      </c>
      <c r="AN141" s="237">
        <v>0</v>
      </c>
      <c r="AO141" s="237">
        <v>0</v>
      </c>
      <c r="AP141" s="234"/>
      <c r="AQ141" s="234">
        <v>0</v>
      </c>
      <c r="AR141" s="237">
        <v>0</v>
      </c>
      <c r="AS141" s="237">
        <v>0</v>
      </c>
      <c r="AT141" s="230"/>
      <c r="AU141" s="230"/>
      <c r="AV141" s="238">
        <f t="shared" si="43"/>
        <v>5</v>
      </c>
      <c r="AW141" s="238">
        <f t="shared" si="43"/>
        <v>5</v>
      </c>
      <c r="AX141" s="234">
        <v>5</v>
      </c>
      <c r="AY141" s="234">
        <v>5</v>
      </c>
      <c r="AZ141" s="229"/>
      <c r="BA141" s="234">
        <v>0</v>
      </c>
      <c r="BB141" s="229"/>
      <c r="BC141" s="234">
        <v>0</v>
      </c>
      <c r="BD141" s="232">
        <v>45261</v>
      </c>
      <c r="BE141" s="232">
        <v>45103</v>
      </c>
      <c r="BF141" s="239" t="s">
        <v>455</v>
      </c>
      <c r="BG141" s="230" t="s">
        <v>231</v>
      </c>
      <c r="BH141" s="230">
        <v>0</v>
      </c>
      <c r="BI141" s="240"/>
      <c r="BJ141" s="241">
        <v>0</v>
      </c>
      <c r="BK141" s="242" t="s">
        <v>468</v>
      </c>
      <c r="BL141" s="242"/>
      <c r="BM141" s="242" t="s">
        <v>231</v>
      </c>
      <c r="BN141" s="231" t="s">
        <v>200</v>
      </c>
      <c r="BO141" s="231">
        <f t="shared" si="44"/>
        <v>2023</v>
      </c>
      <c r="BP141" s="231">
        <f t="shared" si="45"/>
        <v>4</v>
      </c>
      <c r="BQ141" s="231" t="str">
        <f t="shared" si="51"/>
        <v>MMMM</v>
      </c>
      <c r="BR141" s="231"/>
      <c r="BS141" s="231">
        <f t="shared" si="47"/>
        <v>1</v>
      </c>
      <c r="BT141" s="231"/>
      <c r="BU141" s="231" t="s">
        <v>241</v>
      </c>
      <c r="BV141" s="231"/>
      <c r="BW141" s="231"/>
      <c r="BX141" s="231"/>
      <c r="BY141" s="231"/>
      <c r="BZ141" s="238">
        <f t="shared" si="48"/>
        <v>0</v>
      </c>
      <c r="CA141" s="231"/>
      <c r="CB141" s="231" t="str">
        <f>+IF(BN141="йирик",CONCATENATE(E141," Инвестициялар, саноат ва савдо бош бошқармаси бошлиғи"),IF(BN141="ўрта",CONCATENATE(E141," Инвестициялар, саноат ва савдо бош бошқармаси бошлиғи биринчи ўринбосари"),_xlfn.CONCAT(F141," ҳокими ўринбосари")))</f>
        <v>Тупроққалъа тумани ҳокими ўринбосари</v>
      </c>
      <c r="CC141" s="231" t="s">
        <v>202</v>
      </c>
      <c r="CD141" s="231" t="s">
        <v>791</v>
      </c>
      <c r="CE141" s="231" t="s">
        <v>204</v>
      </c>
      <c r="CF141" s="231" t="s">
        <v>753</v>
      </c>
      <c r="CG141" s="231" t="s">
        <v>204</v>
      </c>
      <c r="CH141" s="231"/>
      <c r="CI141" s="231"/>
      <c r="CJ141" s="231"/>
      <c r="CK141" s="243">
        <v>2</v>
      </c>
      <c r="CL141" s="243">
        <v>3</v>
      </c>
      <c r="CM141" s="244">
        <f t="shared" si="53"/>
        <v>1</v>
      </c>
      <c r="CN141" s="243"/>
      <c r="CO141" s="243">
        <f t="shared" si="54"/>
        <v>1</v>
      </c>
      <c r="CP141" s="245">
        <f t="shared" si="55"/>
        <v>-4</v>
      </c>
      <c r="CR141" s="226"/>
    </row>
    <row r="142" spans="1:96" s="246" customFormat="1" ht="42" customHeight="1" x14ac:dyDescent="0.25">
      <c r="A142" s="227">
        <v>14</v>
      </c>
      <c r="B142" s="228">
        <f t="shared" si="52"/>
        <v>133</v>
      </c>
      <c r="C142" s="229">
        <v>20615</v>
      </c>
      <c r="D142" s="228" t="s">
        <v>333</v>
      </c>
      <c r="E142" s="228" t="s">
        <v>2</v>
      </c>
      <c r="F142" s="230" t="s">
        <v>15</v>
      </c>
      <c r="G142" s="231" t="s">
        <v>792</v>
      </c>
      <c r="H142" s="231" t="s">
        <v>793</v>
      </c>
      <c r="I142" s="230" t="s">
        <v>794</v>
      </c>
      <c r="J142" s="232">
        <f t="shared" si="41"/>
        <v>0</v>
      </c>
      <c r="K142" s="232">
        <v>45261</v>
      </c>
      <c r="L142" s="230" t="s">
        <v>189</v>
      </c>
      <c r="M142" s="233">
        <v>308681571</v>
      </c>
      <c r="N142" s="228" t="s">
        <v>795</v>
      </c>
      <c r="O142" s="228" t="s">
        <v>277</v>
      </c>
      <c r="P142" s="230" t="s">
        <v>213</v>
      </c>
      <c r="Q142" s="230" t="s">
        <v>303</v>
      </c>
      <c r="R142" s="230"/>
      <c r="S142" s="230" t="s">
        <v>337</v>
      </c>
      <c r="T142" s="230">
        <v>100</v>
      </c>
      <c r="U142" s="234">
        <v>185</v>
      </c>
      <c r="V142" s="234">
        <v>10.791666666666666</v>
      </c>
      <c r="W142" s="234">
        <v>0</v>
      </c>
      <c r="X142" s="234">
        <v>0</v>
      </c>
      <c r="Y142" s="234">
        <v>9</v>
      </c>
      <c r="Z142" s="235">
        <f t="shared" si="42"/>
        <v>800</v>
      </c>
      <c r="AA142" s="235">
        <f t="shared" si="42"/>
        <v>800</v>
      </c>
      <c r="AB142" s="236">
        <f t="shared" si="42"/>
        <v>500</v>
      </c>
      <c r="AC142" s="236">
        <f t="shared" si="42"/>
        <v>500</v>
      </c>
      <c r="AD142" s="234">
        <v>500</v>
      </c>
      <c r="AE142" s="234">
        <v>500</v>
      </c>
      <c r="AF142" s="237">
        <v>500</v>
      </c>
      <c r="AG142" s="237">
        <v>500</v>
      </c>
      <c r="AH142" s="234">
        <v>300</v>
      </c>
      <c r="AI142" s="234">
        <v>300</v>
      </c>
      <c r="AJ142" s="237">
        <v>0</v>
      </c>
      <c r="AK142" s="237">
        <v>0</v>
      </c>
      <c r="AL142" s="234"/>
      <c r="AM142" s="234">
        <v>0</v>
      </c>
      <c r="AN142" s="237">
        <v>0</v>
      </c>
      <c r="AO142" s="237">
        <v>0</v>
      </c>
      <c r="AP142" s="234"/>
      <c r="AQ142" s="234">
        <v>0</v>
      </c>
      <c r="AR142" s="237">
        <v>0</v>
      </c>
      <c r="AS142" s="237">
        <v>0</v>
      </c>
      <c r="AT142" s="230"/>
      <c r="AU142" s="230"/>
      <c r="AV142" s="238">
        <f t="shared" si="43"/>
        <v>10</v>
      </c>
      <c r="AW142" s="238">
        <f t="shared" si="43"/>
        <v>10</v>
      </c>
      <c r="AX142" s="234">
        <v>10</v>
      </c>
      <c r="AY142" s="234">
        <v>10</v>
      </c>
      <c r="AZ142" s="229"/>
      <c r="BA142" s="234">
        <v>0</v>
      </c>
      <c r="BB142" s="229"/>
      <c r="BC142" s="234">
        <v>0</v>
      </c>
      <c r="BD142" s="232">
        <v>45261</v>
      </c>
      <c r="BE142" s="232">
        <v>45063</v>
      </c>
      <c r="BF142" s="239" t="s">
        <v>462</v>
      </c>
      <c r="BG142" s="230" t="s">
        <v>231</v>
      </c>
      <c r="BH142" s="230">
        <v>0</v>
      </c>
      <c r="BI142" s="240"/>
      <c r="BJ142" s="241">
        <v>0</v>
      </c>
      <c r="BK142" s="242" t="s">
        <v>468</v>
      </c>
      <c r="BL142" s="242"/>
      <c r="BM142" s="242" t="s">
        <v>231</v>
      </c>
      <c r="BN142" s="231" t="s">
        <v>200</v>
      </c>
      <c r="BO142" s="231">
        <f t="shared" si="44"/>
        <v>2023</v>
      </c>
      <c r="BP142" s="231">
        <f t="shared" si="45"/>
        <v>4</v>
      </c>
      <c r="BQ142" s="231" t="str">
        <f t="shared" si="51"/>
        <v>MMMM</v>
      </c>
      <c r="BR142" s="231"/>
      <c r="BS142" s="231">
        <f t="shared" si="47"/>
        <v>1</v>
      </c>
      <c r="BT142" s="231"/>
      <c r="BU142" s="231" t="s">
        <v>218</v>
      </c>
      <c r="BV142" s="231"/>
      <c r="BW142" s="231"/>
      <c r="BX142" s="231"/>
      <c r="BY142" s="231"/>
      <c r="BZ142" s="238">
        <f t="shared" si="48"/>
        <v>0</v>
      </c>
      <c r="CA142" s="231"/>
      <c r="CB142" s="231" t="s">
        <v>752</v>
      </c>
      <c r="CC142" s="231" t="s">
        <v>304</v>
      </c>
      <c r="CD142" s="231" t="s">
        <v>305</v>
      </c>
      <c r="CE142" s="231" t="s">
        <v>206</v>
      </c>
      <c r="CF142" s="231" t="s">
        <v>770</v>
      </c>
      <c r="CG142" s="231" t="s">
        <v>472</v>
      </c>
      <c r="CH142" s="231"/>
      <c r="CI142" s="231"/>
      <c r="CJ142" s="231"/>
      <c r="CK142" s="243">
        <v>4</v>
      </c>
      <c r="CL142" s="243">
        <v>3</v>
      </c>
      <c r="CM142" s="244">
        <f t="shared" si="53"/>
        <v>-1</v>
      </c>
      <c r="CN142" s="243"/>
      <c r="CO142" s="243">
        <f t="shared" si="54"/>
        <v>-1</v>
      </c>
      <c r="CP142" s="245">
        <f t="shared" si="55"/>
        <v>-11</v>
      </c>
      <c r="CR142" s="226"/>
    </row>
    <row r="143" spans="1:96" s="246" customFormat="1" ht="42" customHeight="1" x14ac:dyDescent="0.25">
      <c r="A143" s="227">
        <v>14</v>
      </c>
      <c r="B143" s="228">
        <f t="shared" si="52"/>
        <v>134</v>
      </c>
      <c r="C143" s="229">
        <v>19015</v>
      </c>
      <c r="D143" s="228" t="s">
        <v>185</v>
      </c>
      <c r="E143" s="228" t="s">
        <v>2</v>
      </c>
      <c r="F143" s="230" t="s">
        <v>15</v>
      </c>
      <c r="G143" s="231" t="s">
        <v>796</v>
      </c>
      <c r="H143" s="231" t="s">
        <v>797</v>
      </c>
      <c r="I143" s="230" t="s">
        <v>798</v>
      </c>
      <c r="J143" s="232">
        <f t="shared" si="41"/>
        <v>0</v>
      </c>
      <c r="K143" s="232">
        <v>45291</v>
      </c>
      <c r="L143" s="230" t="s">
        <v>189</v>
      </c>
      <c r="M143" s="233">
        <v>308475202</v>
      </c>
      <c r="N143" s="228" t="s">
        <v>774</v>
      </c>
      <c r="O143" s="228" t="s">
        <v>192</v>
      </c>
      <c r="P143" s="230" t="s">
        <v>213</v>
      </c>
      <c r="Q143" s="230" t="s">
        <v>259</v>
      </c>
      <c r="R143" s="230"/>
      <c r="S143" s="230" t="s">
        <v>337</v>
      </c>
      <c r="T143" s="230">
        <v>350</v>
      </c>
      <c r="U143" s="234">
        <v>160</v>
      </c>
      <c r="V143" s="234">
        <v>50</v>
      </c>
      <c r="W143" s="234">
        <v>0</v>
      </c>
      <c r="X143" s="234">
        <v>0</v>
      </c>
      <c r="Y143" s="234">
        <v>5</v>
      </c>
      <c r="Z143" s="235">
        <f t="shared" si="42"/>
        <v>55</v>
      </c>
      <c r="AA143" s="235">
        <f t="shared" si="42"/>
        <v>55</v>
      </c>
      <c r="AB143" s="236">
        <f t="shared" si="42"/>
        <v>55</v>
      </c>
      <c r="AC143" s="236">
        <f t="shared" si="42"/>
        <v>55</v>
      </c>
      <c r="AD143" s="234">
        <v>55</v>
      </c>
      <c r="AE143" s="234">
        <v>55</v>
      </c>
      <c r="AF143" s="237">
        <v>55</v>
      </c>
      <c r="AG143" s="237">
        <v>55</v>
      </c>
      <c r="AH143" s="234"/>
      <c r="AI143" s="234">
        <v>0</v>
      </c>
      <c r="AJ143" s="237">
        <v>0</v>
      </c>
      <c r="AK143" s="237">
        <v>0</v>
      </c>
      <c r="AL143" s="234"/>
      <c r="AM143" s="234">
        <v>0</v>
      </c>
      <c r="AN143" s="237">
        <v>0</v>
      </c>
      <c r="AO143" s="237">
        <v>0</v>
      </c>
      <c r="AP143" s="234"/>
      <c r="AQ143" s="234">
        <v>0</v>
      </c>
      <c r="AR143" s="237">
        <v>0</v>
      </c>
      <c r="AS143" s="237">
        <v>0</v>
      </c>
      <c r="AT143" s="230"/>
      <c r="AU143" s="230"/>
      <c r="AV143" s="238">
        <f t="shared" si="43"/>
        <v>2</v>
      </c>
      <c r="AW143" s="238">
        <f t="shared" si="43"/>
        <v>5</v>
      </c>
      <c r="AX143" s="234">
        <v>2</v>
      </c>
      <c r="AY143" s="234">
        <v>5</v>
      </c>
      <c r="AZ143" s="229"/>
      <c r="BA143" s="234">
        <v>0</v>
      </c>
      <c r="BB143" s="229"/>
      <c r="BC143" s="234">
        <v>0</v>
      </c>
      <c r="BD143" s="232">
        <v>45291</v>
      </c>
      <c r="BE143" s="232">
        <v>45010</v>
      </c>
      <c r="BF143" s="239" t="s">
        <v>367</v>
      </c>
      <c r="BG143" s="230" t="s">
        <v>254</v>
      </c>
      <c r="BH143" s="230">
        <v>0</v>
      </c>
      <c r="BI143" s="240"/>
      <c r="BJ143" s="241">
        <v>0</v>
      </c>
      <c r="BK143" s="242" t="s">
        <v>468</v>
      </c>
      <c r="BL143" s="242"/>
      <c r="BM143" s="242" t="s">
        <v>231</v>
      </c>
      <c r="BN143" s="231" t="s">
        <v>200</v>
      </c>
      <c r="BO143" s="231">
        <f t="shared" si="44"/>
        <v>2023</v>
      </c>
      <c r="BP143" s="231">
        <f t="shared" si="45"/>
        <v>4</v>
      </c>
      <c r="BQ143" s="231" t="str">
        <f t="shared" si="51"/>
        <v>MMMM</v>
      </c>
      <c r="BR143" s="231"/>
      <c r="BS143" s="231">
        <f t="shared" si="47"/>
        <v>31</v>
      </c>
      <c r="BT143" s="231">
        <v>31</v>
      </c>
      <c r="BU143" s="231" t="s">
        <v>255</v>
      </c>
      <c r="BV143" s="231">
        <v>1</v>
      </c>
      <c r="BW143" s="231"/>
      <c r="BX143" s="231"/>
      <c r="BY143" s="231"/>
      <c r="BZ143" s="238">
        <f t="shared" si="48"/>
        <v>3</v>
      </c>
      <c r="CA143" s="231"/>
      <c r="CB143" s="231" t="str">
        <f>+IF(BN143="йирик",CONCATENATE(E143," Инвестициялар, саноат ва савдо бош бошқармаси бошлиғи"),IF(BN143="ўрта",CONCATENATE(E143," Инвестициялар, саноат ва савдо бош бошқармаси бошлиғи биринчи ўринбосари"),_xlfn.CONCAT(F143," ҳокими ўринбосари")))</f>
        <v>Тупроққалъа тумани ҳокими ўринбосари</v>
      </c>
      <c r="CC143" s="231" t="s">
        <v>202</v>
      </c>
      <c r="CD143" s="231" t="s">
        <v>791</v>
      </c>
      <c r="CE143" s="231" t="s">
        <v>204</v>
      </c>
      <c r="CF143" s="231" t="s">
        <v>753</v>
      </c>
      <c r="CG143" s="231" t="s">
        <v>204</v>
      </c>
      <c r="CH143" s="231"/>
      <c r="CI143" s="231"/>
      <c r="CJ143" s="231"/>
      <c r="CK143" s="243">
        <v>4</v>
      </c>
      <c r="CL143" s="243">
        <v>2</v>
      </c>
      <c r="CM143" s="244">
        <f t="shared" si="53"/>
        <v>-2</v>
      </c>
      <c r="CN143" s="243"/>
      <c r="CO143" s="243">
        <f t="shared" si="54"/>
        <v>-2</v>
      </c>
      <c r="CP143" s="245">
        <f t="shared" si="55"/>
        <v>-4</v>
      </c>
      <c r="CR143" s="226"/>
    </row>
    <row r="144" spans="1:96" s="246" customFormat="1" ht="42" customHeight="1" x14ac:dyDescent="0.25">
      <c r="A144" s="227">
        <v>14</v>
      </c>
      <c r="B144" s="228">
        <f t="shared" si="52"/>
        <v>135</v>
      </c>
      <c r="C144" s="229">
        <v>19010</v>
      </c>
      <c r="D144" s="228" t="s">
        <v>185</v>
      </c>
      <c r="E144" s="228" t="s">
        <v>2</v>
      </c>
      <c r="F144" s="230" t="s">
        <v>15</v>
      </c>
      <c r="G144" s="231" t="s">
        <v>799</v>
      </c>
      <c r="H144" s="231" t="s">
        <v>786</v>
      </c>
      <c r="I144" s="230" t="s">
        <v>800</v>
      </c>
      <c r="J144" s="232">
        <f t="shared" si="41"/>
        <v>0</v>
      </c>
      <c r="K144" s="232">
        <v>45017</v>
      </c>
      <c r="L144" s="230" t="s">
        <v>189</v>
      </c>
      <c r="M144" s="233">
        <v>308108024</v>
      </c>
      <c r="N144" s="228" t="s">
        <v>801</v>
      </c>
      <c r="O144" s="228" t="s">
        <v>192</v>
      </c>
      <c r="P144" s="230" t="s">
        <v>213</v>
      </c>
      <c r="Q144" s="230" t="s">
        <v>550</v>
      </c>
      <c r="R144" s="230"/>
      <c r="S144" s="230" t="s">
        <v>337</v>
      </c>
      <c r="T144" s="230">
        <v>120</v>
      </c>
      <c r="U144" s="234">
        <v>300</v>
      </c>
      <c r="V144" s="234">
        <v>276</v>
      </c>
      <c r="W144" s="234">
        <v>0</v>
      </c>
      <c r="X144" s="234">
        <v>0</v>
      </c>
      <c r="Y144" s="234">
        <v>11</v>
      </c>
      <c r="Z144" s="235">
        <f t="shared" ref="Z144:AC175" si="56">+AD144+AH144+AL144*11.9+AP144*11.9</f>
        <v>273</v>
      </c>
      <c r="AA144" s="235">
        <f t="shared" si="56"/>
        <v>273</v>
      </c>
      <c r="AB144" s="236">
        <f t="shared" si="56"/>
        <v>320</v>
      </c>
      <c r="AC144" s="236">
        <f t="shared" si="56"/>
        <v>320</v>
      </c>
      <c r="AD144" s="234">
        <v>200</v>
      </c>
      <c r="AE144" s="234">
        <v>200</v>
      </c>
      <c r="AF144" s="237">
        <v>200</v>
      </c>
      <c r="AG144" s="237">
        <v>200</v>
      </c>
      <c r="AH144" s="234">
        <v>73</v>
      </c>
      <c r="AI144" s="234">
        <v>73</v>
      </c>
      <c r="AJ144" s="237">
        <v>120</v>
      </c>
      <c r="AK144" s="237">
        <v>120</v>
      </c>
      <c r="AL144" s="234"/>
      <c r="AM144" s="234">
        <v>0</v>
      </c>
      <c r="AN144" s="237">
        <v>0</v>
      </c>
      <c r="AO144" s="237">
        <v>0</v>
      </c>
      <c r="AP144" s="234"/>
      <c r="AQ144" s="234">
        <v>0</v>
      </c>
      <c r="AR144" s="237">
        <v>0</v>
      </c>
      <c r="AS144" s="237">
        <v>0</v>
      </c>
      <c r="AT144" s="230"/>
      <c r="AU144" s="230"/>
      <c r="AV144" s="238">
        <f t="shared" ref="AV144:AW175" si="57">+AX144+AZ144+BB144</f>
        <v>2</v>
      </c>
      <c r="AW144" s="238">
        <f t="shared" si="57"/>
        <v>5</v>
      </c>
      <c r="AX144" s="234">
        <v>2</v>
      </c>
      <c r="AY144" s="234">
        <v>5</v>
      </c>
      <c r="AZ144" s="229"/>
      <c r="BA144" s="229">
        <v>0</v>
      </c>
      <c r="BB144" s="229"/>
      <c r="BC144" s="229">
        <v>0</v>
      </c>
      <c r="BD144" s="232">
        <v>45017</v>
      </c>
      <c r="BE144" s="232">
        <v>44968</v>
      </c>
      <c r="BF144" s="239" t="s">
        <v>418</v>
      </c>
      <c r="BG144" s="230" t="s">
        <v>217</v>
      </c>
      <c r="BH144" s="230">
        <v>0</v>
      </c>
      <c r="BI144" s="240"/>
      <c r="BJ144" s="241">
        <v>0</v>
      </c>
      <c r="BK144" s="242" t="s">
        <v>468</v>
      </c>
      <c r="BL144" s="242"/>
      <c r="BM144" s="242" t="s">
        <v>231</v>
      </c>
      <c r="BN144" s="231" t="s">
        <v>200</v>
      </c>
      <c r="BO144" s="231">
        <f t="shared" si="44"/>
        <v>2023</v>
      </c>
      <c r="BP144" s="231">
        <f t="shared" si="45"/>
        <v>2</v>
      </c>
      <c r="BQ144" s="231" t="str">
        <f t="shared" si="51"/>
        <v>MMMM</v>
      </c>
      <c r="BR144" s="231"/>
      <c r="BS144" s="231">
        <f t="shared" si="47"/>
        <v>1</v>
      </c>
      <c r="BT144" s="231">
        <v>17</v>
      </c>
      <c r="BU144" s="231" t="s">
        <v>201</v>
      </c>
      <c r="BV144" s="231">
        <v>1</v>
      </c>
      <c r="BW144" s="231"/>
      <c r="BX144" s="231"/>
      <c r="BY144" s="231"/>
      <c r="BZ144" s="238">
        <f t="shared" si="48"/>
        <v>3</v>
      </c>
      <c r="CA144" s="231"/>
      <c r="CB144" s="231" t="str">
        <f>+IF(BN144="йирик",CONCATENATE(E144," Инвестициялар, саноат ва савдо бош бошқармаси бошлиғи"),IF(BN144="ўрта",CONCATENATE(E144," Инвестициялар, саноат ва савдо бош бошқармаси бошлиғи биринчи ўринбосари"),_xlfn.CONCAT(F144," ҳокими ўринбосари")))</f>
        <v>Тупроққалъа тумани ҳокими ўринбосари</v>
      </c>
      <c r="CC144" s="231" t="s">
        <v>552</v>
      </c>
      <c r="CD144" s="231" t="s">
        <v>553</v>
      </c>
      <c r="CE144" s="231" t="s">
        <v>554</v>
      </c>
      <c r="CF144" s="231" t="s">
        <v>764</v>
      </c>
      <c r="CG144" s="231" t="s">
        <v>206</v>
      </c>
      <c r="CH144" s="231"/>
      <c r="CI144" s="231"/>
      <c r="CJ144" s="231"/>
      <c r="CK144" s="243">
        <v>1</v>
      </c>
      <c r="CL144" s="243">
        <v>1</v>
      </c>
      <c r="CM144" s="244">
        <f t="shared" si="53"/>
        <v>0</v>
      </c>
      <c r="CN144" s="243"/>
      <c r="CO144" s="243">
        <f t="shared" si="54"/>
        <v>0</v>
      </c>
      <c r="CP144" s="245">
        <f t="shared" si="55"/>
        <v>-2</v>
      </c>
      <c r="CR144" s="226"/>
    </row>
    <row r="145" spans="1:96" s="246" customFormat="1" ht="42" customHeight="1" x14ac:dyDescent="0.25">
      <c r="A145" s="227">
        <v>14</v>
      </c>
      <c r="B145" s="228">
        <f t="shared" si="52"/>
        <v>136</v>
      </c>
      <c r="C145" s="229">
        <v>18994</v>
      </c>
      <c r="D145" s="228" t="s">
        <v>185</v>
      </c>
      <c r="E145" s="228" t="s">
        <v>2</v>
      </c>
      <c r="F145" s="230" t="s">
        <v>15</v>
      </c>
      <c r="G145" s="231" t="s">
        <v>802</v>
      </c>
      <c r="H145" s="231" t="s">
        <v>803</v>
      </c>
      <c r="I145" s="230" t="s">
        <v>804</v>
      </c>
      <c r="J145" s="232">
        <f t="shared" si="41"/>
        <v>0</v>
      </c>
      <c r="K145" s="232">
        <v>44985</v>
      </c>
      <c r="L145" s="230" t="s">
        <v>189</v>
      </c>
      <c r="M145" s="233">
        <v>308017991</v>
      </c>
      <c r="N145" s="228" t="s">
        <v>795</v>
      </c>
      <c r="O145" s="228" t="s">
        <v>277</v>
      </c>
      <c r="P145" s="230" t="s">
        <v>240</v>
      </c>
      <c r="Q145" s="230" t="s">
        <v>278</v>
      </c>
      <c r="R145" s="230" t="s">
        <v>279</v>
      </c>
      <c r="S145" s="230" t="s">
        <v>280</v>
      </c>
      <c r="T145" s="230">
        <v>100</v>
      </c>
      <c r="U145" s="234">
        <v>550</v>
      </c>
      <c r="V145" s="234">
        <v>150</v>
      </c>
      <c r="W145" s="234">
        <v>0</v>
      </c>
      <c r="X145" s="234">
        <v>0</v>
      </c>
      <c r="Y145" s="234">
        <v>7</v>
      </c>
      <c r="Z145" s="235">
        <f t="shared" si="56"/>
        <v>1500</v>
      </c>
      <c r="AA145" s="235">
        <f t="shared" si="56"/>
        <v>1500</v>
      </c>
      <c r="AB145" s="236">
        <f t="shared" si="56"/>
        <v>402.01</v>
      </c>
      <c r="AC145" s="236">
        <f t="shared" si="56"/>
        <v>402.01</v>
      </c>
      <c r="AD145" s="234">
        <v>500</v>
      </c>
      <c r="AE145" s="234">
        <v>500</v>
      </c>
      <c r="AF145" s="237">
        <v>70</v>
      </c>
      <c r="AG145" s="237">
        <v>70</v>
      </c>
      <c r="AH145" s="234">
        <v>1000</v>
      </c>
      <c r="AI145" s="234">
        <v>1000</v>
      </c>
      <c r="AJ145" s="237">
        <v>0</v>
      </c>
      <c r="AK145" s="237">
        <v>0</v>
      </c>
      <c r="AL145" s="234"/>
      <c r="AM145" s="234">
        <v>0</v>
      </c>
      <c r="AN145" s="237">
        <v>27.9</v>
      </c>
      <c r="AO145" s="237">
        <v>27.9</v>
      </c>
      <c r="AP145" s="234"/>
      <c r="AQ145" s="234">
        <v>0</v>
      </c>
      <c r="AR145" s="237">
        <v>0</v>
      </c>
      <c r="AS145" s="237">
        <v>0</v>
      </c>
      <c r="AT145" s="230"/>
      <c r="AU145" s="230"/>
      <c r="AV145" s="238">
        <f t="shared" si="57"/>
        <v>7</v>
      </c>
      <c r="AW145" s="238">
        <f t="shared" si="57"/>
        <v>7</v>
      </c>
      <c r="AX145" s="234">
        <v>7</v>
      </c>
      <c r="AY145" s="234">
        <v>7</v>
      </c>
      <c r="AZ145" s="229"/>
      <c r="BA145" s="229">
        <v>0</v>
      </c>
      <c r="BB145" s="229"/>
      <c r="BC145" s="229">
        <v>0</v>
      </c>
      <c r="BD145" s="232">
        <v>44985</v>
      </c>
      <c r="BE145" s="232">
        <v>44967</v>
      </c>
      <c r="BF145" s="239" t="s">
        <v>356</v>
      </c>
      <c r="BG145" s="230" t="s">
        <v>357</v>
      </c>
      <c r="BH145" s="230">
        <v>0</v>
      </c>
      <c r="BI145" s="240"/>
      <c r="BJ145" s="241">
        <v>0</v>
      </c>
      <c r="BK145" s="242" t="s">
        <v>468</v>
      </c>
      <c r="BL145" s="242"/>
      <c r="BM145" s="242" t="s">
        <v>231</v>
      </c>
      <c r="BN145" s="231" t="s">
        <v>200</v>
      </c>
      <c r="BO145" s="231">
        <f t="shared" si="44"/>
        <v>2023</v>
      </c>
      <c r="BP145" s="231">
        <f t="shared" si="45"/>
        <v>1</v>
      </c>
      <c r="BQ145" s="231" t="str">
        <f t="shared" si="51"/>
        <v>MMMM</v>
      </c>
      <c r="BR145" s="231" t="s">
        <v>201</v>
      </c>
      <c r="BS145" s="231">
        <f t="shared" si="47"/>
        <v>28</v>
      </c>
      <c r="BT145" s="231">
        <v>17</v>
      </c>
      <c r="BU145" s="231" t="s">
        <v>201</v>
      </c>
      <c r="BV145" s="231">
        <v>1</v>
      </c>
      <c r="BW145" s="231"/>
      <c r="BX145" s="231"/>
      <c r="BY145" s="231">
        <v>1</v>
      </c>
      <c r="BZ145" s="238">
        <f t="shared" si="48"/>
        <v>0</v>
      </c>
      <c r="CA145" s="231"/>
      <c r="CB145" s="231" t="str">
        <f>+IF(BN145="йирик",CONCATENATE(E145," Инвестициялар, саноат ва савдо бош бошқармаси бошлиғи"),IF(BN145="ўрта",CONCATENATE(E145," Инвестициялар, саноат ва савдо бош бошқармаси бошлиғи биринчи ўринбосари"),_xlfn.CONCAT(F145," ҳокими ўринбосари")))</f>
        <v>Тупроққалъа тумани ҳокими ўринбосари</v>
      </c>
      <c r="CC145" s="231" t="s">
        <v>219</v>
      </c>
      <c r="CD145" s="231" t="s">
        <v>220</v>
      </c>
      <c r="CE145" s="231" t="s">
        <v>221</v>
      </c>
      <c r="CF145" s="231" t="s">
        <v>753</v>
      </c>
      <c r="CG145" s="231" t="s">
        <v>204</v>
      </c>
      <c r="CH145" s="231"/>
      <c r="CI145" s="231"/>
      <c r="CJ145" s="231"/>
      <c r="CK145" s="243">
        <v>0</v>
      </c>
      <c r="CL145" s="243">
        <v>0</v>
      </c>
      <c r="CM145" s="244">
        <f t="shared" si="53"/>
        <v>0</v>
      </c>
      <c r="CN145" s="243"/>
      <c r="CO145" s="243">
        <f t="shared" si="54"/>
        <v>0</v>
      </c>
      <c r="CP145" s="245">
        <f t="shared" si="55"/>
        <v>-7</v>
      </c>
      <c r="CR145" s="226"/>
    </row>
    <row r="146" spans="1:96" s="246" customFormat="1" ht="42" customHeight="1" x14ac:dyDescent="0.25">
      <c r="A146" s="227">
        <v>14</v>
      </c>
      <c r="B146" s="228">
        <f t="shared" si="52"/>
        <v>137</v>
      </c>
      <c r="C146" s="229">
        <v>20616</v>
      </c>
      <c r="D146" s="228" t="s">
        <v>333</v>
      </c>
      <c r="E146" s="228" t="s">
        <v>2</v>
      </c>
      <c r="F146" s="230" t="s">
        <v>15</v>
      </c>
      <c r="G146" s="231" t="s">
        <v>805</v>
      </c>
      <c r="H146" s="231" t="s">
        <v>806</v>
      </c>
      <c r="I146" s="230" t="s">
        <v>807</v>
      </c>
      <c r="J146" s="232">
        <f t="shared" si="41"/>
        <v>0</v>
      </c>
      <c r="K146" s="232">
        <v>45291</v>
      </c>
      <c r="L146" s="230" t="s">
        <v>189</v>
      </c>
      <c r="M146" s="233">
        <v>307791111</v>
      </c>
      <c r="N146" s="228" t="s">
        <v>808</v>
      </c>
      <c r="O146" s="228" t="s">
        <v>192</v>
      </c>
      <c r="P146" s="230" t="s">
        <v>213</v>
      </c>
      <c r="Q146" s="230" t="s">
        <v>214</v>
      </c>
      <c r="R146" s="230"/>
      <c r="S146" s="230" t="s">
        <v>215</v>
      </c>
      <c r="T146" s="230">
        <v>12</v>
      </c>
      <c r="U146" s="234">
        <v>75</v>
      </c>
      <c r="V146" s="234">
        <v>25</v>
      </c>
      <c r="W146" s="234">
        <v>0</v>
      </c>
      <c r="X146" s="234">
        <v>0</v>
      </c>
      <c r="Y146" s="234">
        <v>3</v>
      </c>
      <c r="Z146" s="235">
        <f t="shared" si="56"/>
        <v>300</v>
      </c>
      <c r="AA146" s="235">
        <f t="shared" si="56"/>
        <v>300</v>
      </c>
      <c r="AB146" s="236">
        <f t="shared" si="56"/>
        <v>200</v>
      </c>
      <c r="AC146" s="236">
        <f t="shared" si="56"/>
        <v>200</v>
      </c>
      <c r="AD146" s="234">
        <v>200</v>
      </c>
      <c r="AE146" s="234">
        <v>200</v>
      </c>
      <c r="AF146" s="237">
        <v>200</v>
      </c>
      <c r="AG146" s="237">
        <v>200</v>
      </c>
      <c r="AH146" s="234">
        <v>100</v>
      </c>
      <c r="AI146" s="234">
        <v>100</v>
      </c>
      <c r="AJ146" s="237">
        <v>0</v>
      </c>
      <c r="AK146" s="237">
        <v>0</v>
      </c>
      <c r="AL146" s="234"/>
      <c r="AM146" s="234">
        <v>0</v>
      </c>
      <c r="AN146" s="237">
        <v>0</v>
      </c>
      <c r="AO146" s="237">
        <v>0</v>
      </c>
      <c r="AP146" s="234"/>
      <c r="AQ146" s="234">
        <v>0</v>
      </c>
      <c r="AR146" s="237">
        <v>0</v>
      </c>
      <c r="AS146" s="237">
        <v>0</v>
      </c>
      <c r="AT146" s="230"/>
      <c r="AU146" s="230"/>
      <c r="AV146" s="238">
        <f t="shared" si="57"/>
        <v>5</v>
      </c>
      <c r="AW146" s="238">
        <f t="shared" si="57"/>
        <v>5</v>
      </c>
      <c r="AX146" s="234">
        <v>5</v>
      </c>
      <c r="AY146" s="234">
        <v>5</v>
      </c>
      <c r="AZ146" s="229"/>
      <c r="BA146" s="229">
        <v>0</v>
      </c>
      <c r="BB146" s="229"/>
      <c r="BC146" s="229">
        <v>0</v>
      </c>
      <c r="BD146" s="232">
        <v>45291</v>
      </c>
      <c r="BE146" s="232">
        <v>44988</v>
      </c>
      <c r="BF146" s="239" t="s">
        <v>452</v>
      </c>
      <c r="BG146" s="230" t="s">
        <v>231</v>
      </c>
      <c r="BH146" s="230">
        <v>0</v>
      </c>
      <c r="BI146" s="240"/>
      <c r="BJ146" s="241">
        <v>0</v>
      </c>
      <c r="BK146" s="242" t="s">
        <v>468</v>
      </c>
      <c r="BL146" s="242"/>
      <c r="BM146" s="242" t="s">
        <v>231</v>
      </c>
      <c r="BN146" s="231" t="s">
        <v>200</v>
      </c>
      <c r="BO146" s="231">
        <f t="shared" si="44"/>
        <v>2023</v>
      </c>
      <c r="BP146" s="231">
        <f t="shared" si="45"/>
        <v>4</v>
      </c>
      <c r="BQ146" s="231" t="str">
        <f t="shared" si="51"/>
        <v>MMMM</v>
      </c>
      <c r="BR146" s="231"/>
      <c r="BS146" s="231">
        <f t="shared" si="47"/>
        <v>31</v>
      </c>
      <c r="BT146" s="231">
        <v>10</v>
      </c>
      <c r="BU146" s="231" t="s">
        <v>255</v>
      </c>
      <c r="BV146" s="231">
        <v>1</v>
      </c>
      <c r="BW146" s="231"/>
      <c r="BX146" s="231"/>
      <c r="BY146" s="231"/>
      <c r="BZ146" s="238">
        <f t="shared" si="48"/>
        <v>0</v>
      </c>
      <c r="CA146" s="231"/>
      <c r="CB146" s="231" t="s">
        <v>752</v>
      </c>
      <c r="CC146" s="231" t="s">
        <v>219</v>
      </c>
      <c r="CD146" s="231" t="s">
        <v>220</v>
      </c>
      <c r="CE146" s="231" t="s">
        <v>221</v>
      </c>
      <c r="CF146" s="231" t="s">
        <v>753</v>
      </c>
      <c r="CG146" s="231" t="s">
        <v>204</v>
      </c>
      <c r="CH146" s="231"/>
      <c r="CI146" s="231"/>
      <c r="CJ146" s="231"/>
      <c r="CK146" s="243">
        <v>1</v>
      </c>
      <c r="CL146" s="243"/>
      <c r="CM146" s="244">
        <f t="shared" si="53"/>
        <v>-1</v>
      </c>
      <c r="CN146" s="243"/>
      <c r="CO146" s="243">
        <f t="shared" si="54"/>
        <v>-1</v>
      </c>
      <c r="CP146" s="245">
        <f t="shared" si="55"/>
        <v>-6</v>
      </c>
      <c r="CR146" s="226"/>
    </row>
    <row r="147" spans="1:96" s="246" customFormat="1" ht="42" customHeight="1" x14ac:dyDescent="0.25">
      <c r="A147" s="227">
        <v>4</v>
      </c>
      <c r="B147" s="228">
        <f t="shared" si="52"/>
        <v>138</v>
      </c>
      <c r="C147" s="229">
        <v>19008</v>
      </c>
      <c r="D147" s="228" t="s">
        <v>185</v>
      </c>
      <c r="E147" s="228" t="s">
        <v>2</v>
      </c>
      <c r="F147" s="230" t="s">
        <v>15</v>
      </c>
      <c r="G147" s="231" t="s">
        <v>809</v>
      </c>
      <c r="H147" s="231" t="s">
        <v>810</v>
      </c>
      <c r="I147" s="230" t="s">
        <v>811</v>
      </c>
      <c r="J147" s="232">
        <f t="shared" si="41"/>
        <v>0</v>
      </c>
      <c r="K147" s="232">
        <v>44986</v>
      </c>
      <c r="L147" s="230" t="s">
        <v>189</v>
      </c>
      <c r="M147" s="233">
        <v>307431036</v>
      </c>
      <c r="N147" s="228" t="s">
        <v>812</v>
      </c>
      <c r="O147" s="228" t="s">
        <v>252</v>
      </c>
      <c r="P147" s="230" t="s">
        <v>240</v>
      </c>
      <c r="Q147" s="230" t="s">
        <v>364</v>
      </c>
      <c r="R147" s="230" t="s">
        <v>365</v>
      </c>
      <c r="S147" s="230" t="s">
        <v>366</v>
      </c>
      <c r="T147" s="230">
        <v>5</v>
      </c>
      <c r="U147" s="234">
        <v>350</v>
      </c>
      <c r="V147" s="234">
        <v>120</v>
      </c>
      <c r="W147" s="234">
        <v>0</v>
      </c>
      <c r="X147" s="234">
        <v>0</v>
      </c>
      <c r="Y147" s="234">
        <v>7</v>
      </c>
      <c r="Z147" s="235">
        <f t="shared" si="56"/>
        <v>500</v>
      </c>
      <c r="AA147" s="235">
        <f t="shared" si="56"/>
        <v>500</v>
      </c>
      <c r="AB147" s="236">
        <f t="shared" si="56"/>
        <v>500</v>
      </c>
      <c r="AC147" s="236">
        <f t="shared" si="56"/>
        <v>500</v>
      </c>
      <c r="AD147" s="234">
        <v>400</v>
      </c>
      <c r="AE147" s="234">
        <v>400</v>
      </c>
      <c r="AF147" s="237">
        <v>400</v>
      </c>
      <c r="AG147" s="237">
        <v>400</v>
      </c>
      <c r="AH147" s="234">
        <v>100</v>
      </c>
      <c r="AI147" s="234">
        <v>100</v>
      </c>
      <c r="AJ147" s="237">
        <v>100</v>
      </c>
      <c r="AK147" s="237">
        <v>100</v>
      </c>
      <c r="AL147" s="234"/>
      <c r="AM147" s="234">
        <v>0</v>
      </c>
      <c r="AN147" s="237">
        <v>0</v>
      </c>
      <c r="AO147" s="237">
        <v>0</v>
      </c>
      <c r="AP147" s="234"/>
      <c r="AQ147" s="234">
        <v>0</v>
      </c>
      <c r="AR147" s="237">
        <v>0</v>
      </c>
      <c r="AS147" s="237">
        <v>0</v>
      </c>
      <c r="AT147" s="230"/>
      <c r="AU147" s="230"/>
      <c r="AV147" s="238">
        <f t="shared" si="57"/>
        <v>2</v>
      </c>
      <c r="AW147" s="238">
        <f t="shared" si="57"/>
        <v>5</v>
      </c>
      <c r="AX147" s="234">
        <v>2</v>
      </c>
      <c r="AY147" s="234">
        <v>5</v>
      </c>
      <c r="AZ147" s="229"/>
      <c r="BA147" s="229">
        <v>0</v>
      </c>
      <c r="BB147" s="229"/>
      <c r="BC147" s="229">
        <v>0</v>
      </c>
      <c r="BD147" s="232">
        <v>44986</v>
      </c>
      <c r="BE147" s="232">
        <v>44968</v>
      </c>
      <c r="BF147" s="239" t="s">
        <v>196</v>
      </c>
      <c r="BG147" s="230" t="s">
        <v>231</v>
      </c>
      <c r="BH147" s="230">
        <v>0</v>
      </c>
      <c r="BI147" s="240"/>
      <c r="BJ147" s="241">
        <v>0</v>
      </c>
      <c r="BK147" s="242" t="s">
        <v>468</v>
      </c>
      <c r="BL147" s="242"/>
      <c r="BM147" s="242" t="s">
        <v>231</v>
      </c>
      <c r="BN147" s="231" t="s">
        <v>200</v>
      </c>
      <c r="BO147" s="231">
        <f t="shared" si="44"/>
        <v>2023</v>
      </c>
      <c r="BP147" s="231">
        <f t="shared" si="45"/>
        <v>1</v>
      </c>
      <c r="BQ147" s="231" t="str">
        <f t="shared" si="51"/>
        <v>MMMM</v>
      </c>
      <c r="BR147" s="231"/>
      <c r="BS147" s="231">
        <f t="shared" si="47"/>
        <v>1</v>
      </c>
      <c r="BT147" s="231">
        <v>17</v>
      </c>
      <c r="BU147" s="231" t="s">
        <v>201</v>
      </c>
      <c r="BV147" s="231">
        <v>1</v>
      </c>
      <c r="BW147" s="231"/>
      <c r="BX147" s="231"/>
      <c r="BY147" s="231"/>
      <c r="BZ147" s="238">
        <f t="shared" si="48"/>
        <v>3</v>
      </c>
      <c r="CA147" s="231"/>
      <c r="CB147" s="231" t="str">
        <f t="shared" ref="CB147:CB158" si="58">+IF(BN147="йирик",CONCATENATE(E147," Инвестициялар, саноат ва савдо бош бошқармаси бошлиғи"),IF(BN147="ўрта",CONCATENATE(E147," Инвестициялар, саноат ва савдо бош бошқармаси бошлиғи биринчи ўринбосари"),_xlfn.CONCAT(F147," ҳокими ўринбосари")))</f>
        <v>Тупроққалъа тумани ҳокими ўринбосари</v>
      </c>
      <c r="CC147" s="231" t="s">
        <v>219</v>
      </c>
      <c r="CD147" s="231" t="s">
        <v>220</v>
      </c>
      <c r="CE147" s="231" t="s">
        <v>221</v>
      </c>
      <c r="CF147" s="231" t="s">
        <v>753</v>
      </c>
      <c r="CG147" s="231" t="s">
        <v>204</v>
      </c>
      <c r="CH147" s="231"/>
      <c r="CI147" s="231"/>
      <c r="CJ147" s="231"/>
      <c r="CK147" s="243">
        <v>0</v>
      </c>
      <c r="CL147" s="243"/>
      <c r="CM147" s="244">
        <f t="shared" si="53"/>
        <v>0</v>
      </c>
      <c r="CN147" s="243"/>
      <c r="CO147" s="243">
        <f t="shared" si="54"/>
        <v>0</v>
      </c>
      <c r="CP147" s="245">
        <f t="shared" si="55"/>
        <v>-2</v>
      </c>
      <c r="CR147" s="226"/>
    </row>
    <row r="148" spans="1:96" s="246" customFormat="1" ht="42" customHeight="1" x14ac:dyDescent="0.25">
      <c r="A148" s="227">
        <v>4</v>
      </c>
      <c r="B148" s="228">
        <f t="shared" si="52"/>
        <v>139</v>
      </c>
      <c r="C148" s="229">
        <v>19016</v>
      </c>
      <c r="D148" s="228" t="s">
        <v>185</v>
      </c>
      <c r="E148" s="228" t="s">
        <v>2</v>
      </c>
      <c r="F148" s="230" t="s">
        <v>15</v>
      </c>
      <c r="G148" s="231" t="s">
        <v>813</v>
      </c>
      <c r="H148" s="231" t="s">
        <v>797</v>
      </c>
      <c r="I148" s="230" t="s">
        <v>814</v>
      </c>
      <c r="J148" s="232">
        <f t="shared" si="41"/>
        <v>0</v>
      </c>
      <c r="K148" s="232">
        <v>45291</v>
      </c>
      <c r="L148" s="230" t="s">
        <v>189</v>
      </c>
      <c r="M148" s="233">
        <v>307412914</v>
      </c>
      <c r="N148" s="228" t="s">
        <v>774</v>
      </c>
      <c r="O148" s="228" t="s">
        <v>192</v>
      </c>
      <c r="P148" s="230" t="s">
        <v>213</v>
      </c>
      <c r="Q148" s="230" t="s">
        <v>259</v>
      </c>
      <c r="R148" s="230"/>
      <c r="S148" s="230" t="s">
        <v>337</v>
      </c>
      <c r="T148" s="230">
        <v>690</v>
      </c>
      <c r="U148" s="234">
        <v>320</v>
      </c>
      <c r="V148" s="234">
        <v>30</v>
      </c>
      <c r="W148" s="234">
        <v>0</v>
      </c>
      <c r="X148" s="234">
        <v>0</v>
      </c>
      <c r="Y148" s="234">
        <v>10</v>
      </c>
      <c r="Z148" s="235">
        <f t="shared" si="56"/>
        <v>44</v>
      </c>
      <c r="AA148" s="235">
        <f t="shared" si="56"/>
        <v>44</v>
      </c>
      <c r="AB148" s="236">
        <f t="shared" si="56"/>
        <v>44</v>
      </c>
      <c r="AC148" s="236">
        <f t="shared" si="56"/>
        <v>44</v>
      </c>
      <c r="AD148" s="234">
        <v>44</v>
      </c>
      <c r="AE148" s="234">
        <v>44</v>
      </c>
      <c r="AF148" s="237">
        <v>44</v>
      </c>
      <c r="AG148" s="237">
        <v>44</v>
      </c>
      <c r="AH148" s="234"/>
      <c r="AI148" s="234">
        <v>0</v>
      </c>
      <c r="AJ148" s="237">
        <v>0</v>
      </c>
      <c r="AK148" s="237">
        <v>0</v>
      </c>
      <c r="AL148" s="234"/>
      <c r="AM148" s="234">
        <v>0</v>
      </c>
      <c r="AN148" s="237">
        <v>0</v>
      </c>
      <c r="AO148" s="237">
        <v>0</v>
      </c>
      <c r="AP148" s="234"/>
      <c r="AQ148" s="234">
        <v>0</v>
      </c>
      <c r="AR148" s="237">
        <v>0</v>
      </c>
      <c r="AS148" s="237">
        <v>0</v>
      </c>
      <c r="AT148" s="230"/>
      <c r="AU148" s="230"/>
      <c r="AV148" s="238">
        <f t="shared" si="57"/>
        <v>2</v>
      </c>
      <c r="AW148" s="238">
        <f t="shared" si="57"/>
        <v>5</v>
      </c>
      <c r="AX148" s="234">
        <v>2</v>
      </c>
      <c r="AY148" s="234">
        <v>5</v>
      </c>
      <c r="AZ148" s="229"/>
      <c r="BA148" s="234">
        <v>0</v>
      </c>
      <c r="BB148" s="229"/>
      <c r="BC148" s="234">
        <v>0</v>
      </c>
      <c r="BD148" s="232">
        <v>45291</v>
      </c>
      <c r="BE148" s="232">
        <v>45010</v>
      </c>
      <c r="BF148" s="239" t="s">
        <v>458</v>
      </c>
      <c r="BG148" s="230" t="s">
        <v>254</v>
      </c>
      <c r="BH148" s="230">
        <v>0</v>
      </c>
      <c r="BI148" s="240"/>
      <c r="BJ148" s="241">
        <v>0</v>
      </c>
      <c r="BK148" s="242" t="s">
        <v>468</v>
      </c>
      <c r="BL148" s="242"/>
      <c r="BM148" s="242" t="s">
        <v>231</v>
      </c>
      <c r="BN148" s="231" t="s">
        <v>200</v>
      </c>
      <c r="BO148" s="231">
        <f t="shared" si="44"/>
        <v>2023</v>
      </c>
      <c r="BP148" s="231">
        <f t="shared" si="45"/>
        <v>4</v>
      </c>
      <c r="BQ148" s="231" t="str">
        <f t="shared" si="51"/>
        <v>MMMM</v>
      </c>
      <c r="BR148" s="231"/>
      <c r="BS148" s="231">
        <f t="shared" si="47"/>
        <v>31</v>
      </c>
      <c r="BT148" s="231">
        <v>31</v>
      </c>
      <c r="BU148" s="231" t="s">
        <v>255</v>
      </c>
      <c r="BV148" s="231">
        <v>1</v>
      </c>
      <c r="BW148" s="231"/>
      <c r="BX148" s="231"/>
      <c r="BY148" s="231"/>
      <c r="BZ148" s="238">
        <f t="shared" si="48"/>
        <v>3</v>
      </c>
      <c r="CA148" s="231"/>
      <c r="CB148" s="231" t="str">
        <f t="shared" si="58"/>
        <v>Тупроққалъа тумани ҳокими ўринбосари</v>
      </c>
      <c r="CC148" s="231" t="s">
        <v>202</v>
      </c>
      <c r="CD148" s="231" t="s">
        <v>791</v>
      </c>
      <c r="CE148" s="231" t="s">
        <v>204</v>
      </c>
      <c r="CF148" s="231" t="s">
        <v>764</v>
      </c>
      <c r="CG148" s="231" t="s">
        <v>206</v>
      </c>
      <c r="CH148" s="231"/>
      <c r="CI148" s="231"/>
      <c r="CJ148" s="231"/>
      <c r="CK148" s="243">
        <v>4</v>
      </c>
      <c r="CL148" s="243">
        <v>4</v>
      </c>
      <c r="CM148" s="244">
        <f t="shared" si="53"/>
        <v>0</v>
      </c>
      <c r="CN148" s="243"/>
      <c r="CO148" s="243">
        <f t="shared" si="54"/>
        <v>0</v>
      </c>
      <c r="CP148" s="245">
        <f t="shared" si="55"/>
        <v>-2</v>
      </c>
      <c r="CR148" s="226"/>
    </row>
    <row r="149" spans="1:96" s="246" customFormat="1" ht="42" customHeight="1" x14ac:dyDescent="0.25">
      <c r="A149" s="227">
        <v>4</v>
      </c>
      <c r="B149" s="228">
        <f t="shared" si="52"/>
        <v>140</v>
      </c>
      <c r="C149" s="229">
        <v>19022</v>
      </c>
      <c r="D149" s="228" t="s">
        <v>185</v>
      </c>
      <c r="E149" s="228" t="s">
        <v>2</v>
      </c>
      <c r="F149" s="230" t="s">
        <v>15</v>
      </c>
      <c r="G149" s="231" t="s">
        <v>815</v>
      </c>
      <c r="H149" s="231" t="s">
        <v>816</v>
      </c>
      <c r="I149" s="230" t="s">
        <v>817</v>
      </c>
      <c r="J149" s="232">
        <f t="shared" si="41"/>
        <v>0</v>
      </c>
      <c r="K149" s="232">
        <v>45291</v>
      </c>
      <c r="L149" s="230" t="s">
        <v>330</v>
      </c>
      <c r="M149" s="233">
        <v>306839889</v>
      </c>
      <c r="N149" s="228" t="s">
        <v>818</v>
      </c>
      <c r="O149" s="228" t="s">
        <v>192</v>
      </c>
      <c r="P149" s="230" t="s">
        <v>213</v>
      </c>
      <c r="Q149" s="230" t="s">
        <v>775</v>
      </c>
      <c r="R149" s="230"/>
      <c r="S149" s="230" t="s">
        <v>337</v>
      </c>
      <c r="T149" s="230">
        <v>2700</v>
      </c>
      <c r="U149" s="234">
        <v>650</v>
      </c>
      <c r="V149" s="234">
        <v>350</v>
      </c>
      <c r="W149" s="234">
        <v>0</v>
      </c>
      <c r="X149" s="234">
        <v>0</v>
      </c>
      <c r="Y149" s="234">
        <v>13</v>
      </c>
      <c r="Z149" s="235">
        <f t="shared" si="56"/>
        <v>330</v>
      </c>
      <c r="AA149" s="235">
        <f t="shared" si="56"/>
        <v>330</v>
      </c>
      <c r="AB149" s="236">
        <f t="shared" si="56"/>
        <v>330</v>
      </c>
      <c r="AC149" s="236">
        <f t="shared" si="56"/>
        <v>330</v>
      </c>
      <c r="AD149" s="234">
        <v>330</v>
      </c>
      <c r="AE149" s="234">
        <v>330</v>
      </c>
      <c r="AF149" s="237">
        <v>330</v>
      </c>
      <c r="AG149" s="237">
        <v>330</v>
      </c>
      <c r="AH149" s="234"/>
      <c r="AI149" s="234">
        <v>0</v>
      </c>
      <c r="AJ149" s="237">
        <v>0</v>
      </c>
      <c r="AK149" s="237">
        <v>0</v>
      </c>
      <c r="AL149" s="234"/>
      <c r="AM149" s="234">
        <v>0</v>
      </c>
      <c r="AN149" s="237">
        <v>0</v>
      </c>
      <c r="AO149" s="237">
        <v>0</v>
      </c>
      <c r="AP149" s="234"/>
      <c r="AQ149" s="234">
        <v>0</v>
      </c>
      <c r="AR149" s="237">
        <v>0</v>
      </c>
      <c r="AS149" s="237">
        <v>0</v>
      </c>
      <c r="AT149" s="230"/>
      <c r="AU149" s="230"/>
      <c r="AV149" s="238">
        <f t="shared" si="57"/>
        <v>4</v>
      </c>
      <c r="AW149" s="238">
        <f t="shared" si="57"/>
        <v>5</v>
      </c>
      <c r="AX149" s="234">
        <v>4</v>
      </c>
      <c r="AY149" s="234">
        <v>5</v>
      </c>
      <c r="AZ149" s="229"/>
      <c r="BA149" s="229">
        <v>0</v>
      </c>
      <c r="BB149" s="229"/>
      <c r="BC149" s="229">
        <v>0</v>
      </c>
      <c r="BD149" s="232">
        <v>45291</v>
      </c>
      <c r="BE149" s="232">
        <v>44988</v>
      </c>
      <c r="BF149" s="239" t="s">
        <v>291</v>
      </c>
      <c r="BG149" s="230" t="s">
        <v>254</v>
      </c>
      <c r="BH149" s="230">
        <v>0</v>
      </c>
      <c r="BI149" s="240"/>
      <c r="BJ149" s="241">
        <v>0</v>
      </c>
      <c r="BK149" s="242" t="s">
        <v>468</v>
      </c>
      <c r="BL149" s="242"/>
      <c r="BM149" s="242" t="s">
        <v>231</v>
      </c>
      <c r="BN149" s="231" t="s">
        <v>200</v>
      </c>
      <c r="BO149" s="231">
        <f t="shared" si="44"/>
        <v>2023</v>
      </c>
      <c r="BP149" s="231">
        <f t="shared" si="45"/>
        <v>4</v>
      </c>
      <c r="BQ149" s="231" t="str">
        <f t="shared" si="51"/>
        <v>MMMM</v>
      </c>
      <c r="BR149" s="231"/>
      <c r="BS149" s="231">
        <f t="shared" si="47"/>
        <v>31</v>
      </c>
      <c r="BT149" s="231">
        <v>10</v>
      </c>
      <c r="BU149" s="231" t="s">
        <v>255</v>
      </c>
      <c r="BV149" s="231">
        <v>1</v>
      </c>
      <c r="BW149" s="231"/>
      <c r="BX149" s="231"/>
      <c r="BY149" s="231"/>
      <c r="BZ149" s="238">
        <f t="shared" si="48"/>
        <v>1</v>
      </c>
      <c r="CA149" s="231"/>
      <c r="CB149" s="231" t="str">
        <f t="shared" si="58"/>
        <v>Тупроққалъа тумани ҳокими ўринбосари</v>
      </c>
      <c r="CC149" s="231" t="s">
        <v>776</v>
      </c>
      <c r="CD149" s="231" t="s">
        <v>777</v>
      </c>
      <c r="CE149" s="231" t="s">
        <v>206</v>
      </c>
      <c r="CF149" s="231" t="s">
        <v>764</v>
      </c>
      <c r="CG149" s="231" t="s">
        <v>206</v>
      </c>
      <c r="CH149" s="231"/>
      <c r="CI149" s="231"/>
      <c r="CJ149" s="231"/>
      <c r="CK149" s="243">
        <v>4</v>
      </c>
      <c r="CL149" s="243">
        <v>8</v>
      </c>
      <c r="CM149" s="244">
        <f t="shared" si="53"/>
        <v>4</v>
      </c>
      <c r="CN149" s="243">
        <v>2</v>
      </c>
      <c r="CO149" s="243">
        <f t="shared" si="54"/>
        <v>6</v>
      </c>
      <c r="CP149" s="245">
        <f t="shared" si="55"/>
        <v>2</v>
      </c>
      <c r="CR149" s="226"/>
    </row>
    <row r="150" spans="1:96" s="246" customFormat="1" ht="42" customHeight="1" x14ac:dyDescent="0.25">
      <c r="A150" s="227">
        <v>4</v>
      </c>
      <c r="B150" s="228">
        <f t="shared" si="52"/>
        <v>141</v>
      </c>
      <c r="C150" s="229">
        <v>18999</v>
      </c>
      <c r="D150" s="228" t="s">
        <v>185</v>
      </c>
      <c r="E150" s="228" t="s">
        <v>2</v>
      </c>
      <c r="F150" s="230" t="s">
        <v>15</v>
      </c>
      <c r="G150" s="231" t="s">
        <v>819</v>
      </c>
      <c r="H150" s="231" t="s">
        <v>820</v>
      </c>
      <c r="I150" s="230" t="s">
        <v>821</v>
      </c>
      <c r="J150" s="232">
        <f t="shared" si="41"/>
        <v>0</v>
      </c>
      <c r="K150" s="232">
        <v>45261</v>
      </c>
      <c r="L150" s="230" t="s">
        <v>189</v>
      </c>
      <c r="M150" s="233">
        <v>306782645</v>
      </c>
      <c r="N150" s="228" t="s">
        <v>757</v>
      </c>
      <c r="O150" s="228" t="s">
        <v>212</v>
      </c>
      <c r="P150" s="230" t="s">
        <v>213</v>
      </c>
      <c r="Q150" s="230" t="s">
        <v>822</v>
      </c>
      <c r="R150" s="230"/>
      <c r="S150" s="230" t="s">
        <v>337</v>
      </c>
      <c r="T150" s="230">
        <v>85</v>
      </c>
      <c r="U150" s="234">
        <v>120</v>
      </c>
      <c r="V150" s="234">
        <v>8</v>
      </c>
      <c r="W150" s="234">
        <v>0</v>
      </c>
      <c r="X150" s="234">
        <v>0</v>
      </c>
      <c r="Y150" s="234">
        <v>10</v>
      </c>
      <c r="Z150" s="235">
        <f t="shared" si="56"/>
        <v>300</v>
      </c>
      <c r="AA150" s="235">
        <f t="shared" si="56"/>
        <v>300</v>
      </c>
      <c r="AB150" s="236">
        <f t="shared" si="56"/>
        <v>150</v>
      </c>
      <c r="AC150" s="236">
        <f t="shared" si="56"/>
        <v>150</v>
      </c>
      <c r="AD150" s="234">
        <v>200</v>
      </c>
      <c r="AE150" s="234">
        <v>200</v>
      </c>
      <c r="AF150" s="237">
        <v>150</v>
      </c>
      <c r="AG150" s="237">
        <v>150</v>
      </c>
      <c r="AH150" s="234">
        <v>100</v>
      </c>
      <c r="AI150" s="234">
        <v>100</v>
      </c>
      <c r="AJ150" s="237">
        <v>0</v>
      </c>
      <c r="AK150" s="237">
        <v>0</v>
      </c>
      <c r="AL150" s="234"/>
      <c r="AM150" s="234">
        <v>0</v>
      </c>
      <c r="AN150" s="237">
        <v>0</v>
      </c>
      <c r="AO150" s="237">
        <v>0</v>
      </c>
      <c r="AP150" s="234"/>
      <c r="AQ150" s="234">
        <v>0</v>
      </c>
      <c r="AR150" s="237">
        <v>0</v>
      </c>
      <c r="AS150" s="237">
        <v>0</v>
      </c>
      <c r="AT150" s="230"/>
      <c r="AU150" s="230"/>
      <c r="AV150" s="238">
        <f t="shared" si="57"/>
        <v>6</v>
      </c>
      <c r="AW150" s="238">
        <f t="shared" si="57"/>
        <v>5</v>
      </c>
      <c r="AX150" s="234">
        <v>6</v>
      </c>
      <c r="AY150" s="234">
        <v>5</v>
      </c>
      <c r="AZ150" s="229"/>
      <c r="BA150" s="234">
        <v>0</v>
      </c>
      <c r="BB150" s="229"/>
      <c r="BC150" s="234">
        <v>0</v>
      </c>
      <c r="BD150" s="232">
        <v>45261</v>
      </c>
      <c r="BE150" s="232">
        <v>45070</v>
      </c>
      <c r="BF150" s="239" t="s">
        <v>431</v>
      </c>
      <c r="BG150" s="230" t="s">
        <v>217</v>
      </c>
      <c r="BH150" s="230">
        <v>0</v>
      </c>
      <c r="BI150" s="240"/>
      <c r="BJ150" s="241">
        <v>0</v>
      </c>
      <c r="BK150" s="242" t="s">
        <v>468</v>
      </c>
      <c r="BL150" s="242"/>
      <c r="BM150" s="242" t="s">
        <v>231</v>
      </c>
      <c r="BN150" s="231" t="s">
        <v>200</v>
      </c>
      <c r="BO150" s="231">
        <f t="shared" si="44"/>
        <v>2023</v>
      </c>
      <c r="BP150" s="231">
        <f t="shared" si="45"/>
        <v>4</v>
      </c>
      <c r="BQ150" s="231" t="str">
        <f t="shared" si="51"/>
        <v>MMMM</v>
      </c>
      <c r="BR150" s="231"/>
      <c r="BS150" s="231">
        <f t="shared" si="47"/>
        <v>1</v>
      </c>
      <c r="BT150" s="231"/>
      <c r="BU150" s="231" t="s">
        <v>218</v>
      </c>
      <c r="BV150" s="231"/>
      <c r="BW150" s="231"/>
      <c r="BX150" s="231"/>
      <c r="BY150" s="231"/>
      <c r="BZ150" s="238">
        <f t="shared" si="48"/>
        <v>-1</v>
      </c>
      <c r="CA150" s="231"/>
      <c r="CB150" s="231" t="str">
        <f t="shared" si="58"/>
        <v>Тупроққалъа тумани ҳокими ўринбосари</v>
      </c>
      <c r="CC150" s="231" t="s">
        <v>304</v>
      </c>
      <c r="CD150" s="231" t="s">
        <v>305</v>
      </c>
      <c r="CE150" s="231" t="s">
        <v>206</v>
      </c>
      <c r="CF150" s="231" t="s">
        <v>753</v>
      </c>
      <c r="CG150" s="231" t="s">
        <v>204</v>
      </c>
      <c r="CH150" s="231"/>
      <c r="CI150" s="231"/>
      <c r="CJ150" s="231"/>
      <c r="CK150" s="243"/>
      <c r="CL150" s="243"/>
      <c r="CM150" s="244">
        <f t="shared" si="53"/>
        <v>0</v>
      </c>
      <c r="CN150" s="243"/>
      <c r="CO150" s="243">
        <f t="shared" si="54"/>
        <v>0</v>
      </c>
      <c r="CP150" s="245">
        <f t="shared" si="55"/>
        <v>-6</v>
      </c>
      <c r="CR150" s="226"/>
    </row>
    <row r="151" spans="1:96" s="246" customFormat="1" ht="42" customHeight="1" x14ac:dyDescent="0.25">
      <c r="A151" s="227">
        <v>4</v>
      </c>
      <c r="B151" s="228">
        <f t="shared" si="52"/>
        <v>142</v>
      </c>
      <c r="C151" s="229">
        <v>18991</v>
      </c>
      <c r="D151" s="228" t="s">
        <v>185</v>
      </c>
      <c r="E151" s="228" t="s">
        <v>2</v>
      </c>
      <c r="F151" s="230" t="s">
        <v>15</v>
      </c>
      <c r="G151" s="231" t="s">
        <v>823</v>
      </c>
      <c r="H151" s="231" t="s">
        <v>824</v>
      </c>
      <c r="I151" s="230" t="s">
        <v>825</v>
      </c>
      <c r="J151" s="232">
        <f t="shared" si="41"/>
        <v>0</v>
      </c>
      <c r="K151" s="232">
        <v>45108</v>
      </c>
      <c r="L151" s="230" t="s">
        <v>189</v>
      </c>
      <c r="M151" s="233">
        <v>306736376</v>
      </c>
      <c r="N151" s="228" t="s">
        <v>795</v>
      </c>
      <c r="O151" s="228" t="s">
        <v>277</v>
      </c>
      <c r="P151" s="230" t="s">
        <v>213</v>
      </c>
      <c r="Q151" s="230" t="s">
        <v>214</v>
      </c>
      <c r="R151" s="230"/>
      <c r="S151" s="230" t="s">
        <v>215</v>
      </c>
      <c r="T151" s="230">
        <v>15</v>
      </c>
      <c r="U151" s="234">
        <v>600</v>
      </c>
      <c r="V151" s="234">
        <v>480</v>
      </c>
      <c r="W151" s="234">
        <v>0</v>
      </c>
      <c r="X151" s="234">
        <v>0</v>
      </c>
      <c r="Y151" s="234">
        <v>23</v>
      </c>
      <c r="Z151" s="235">
        <f t="shared" si="56"/>
        <v>645</v>
      </c>
      <c r="AA151" s="235">
        <f t="shared" si="56"/>
        <v>645</v>
      </c>
      <c r="AB151" s="236">
        <f t="shared" si="56"/>
        <v>425</v>
      </c>
      <c r="AC151" s="236">
        <f t="shared" si="56"/>
        <v>425</v>
      </c>
      <c r="AD151" s="234">
        <v>400</v>
      </c>
      <c r="AE151" s="234">
        <v>400</v>
      </c>
      <c r="AF151" s="237">
        <v>200</v>
      </c>
      <c r="AG151" s="237">
        <v>200</v>
      </c>
      <c r="AH151" s="234">
        <v>245</v>
      </c>
      <c r="AI151" s="234">
        <v>245</v>
      </c>
      <c r="AJ151" s="237">
        <v>225</v>
      </c>
      <c r="AK151" s="237">
        <v>225</v>
      </c>
      <c r="AL151" s="234"/>
      <c r="AM151" s="234">
        <v>0</v>
      </c>
      <c r="AN151" s="237">
        <v>0</v>
      </c>
      <c r="AO151" s="237">
        <v>0</v>
      </c>
      <c r="AP151" s="234"/>
      <c r="AQ151" s="234">
        <v>0</v>
      </c>
      <c r="AR151" s="237">
        <v>0</v>
      </c>
      <c r="AS151" s="237">
        <v>0</v>
      </c>
      <c r="AT151" s="230"/>
      <c r="AU151" s="230"/>
      <c r="AV151" s="238">
        <f t="shared" si="57"/>
        <v>6</v>
      </c>
      <c r="AW151" s="238">
        <f t="shared" si="57"/>
        <v>7</v>
      </c>
      <c r="AX151" s="234">
        <v>6</v>
      </c>
      <c r="AY151" s="234">
        <v>7</v>
      </c>
      <c r="AZ151" s="229"/>
      <c r="BA151" s="229">
        <v>0</v>
      </c>
      <c r="BB151" s="229"/>
      <c r="BC151" s="229">
        <v>0</v>
      </c>
      <c r="BD151" s="232">
        <v>45108</v>
      </c>
      <c r="BE151" s="232">
        <v>44967</v>
      </c>
      <c r="BF151" s="239" t="s">
        <v>422</v>
      </c>
      <c r="BG151" s="230" t="s">
        <v>217</v>
      </c>
      <c r="BH151" s="230">
        <v>0</v>
      </c>
      <c r="BI151" s="240"/>
      <c r="BJ151" s="241">
        <v>0</v>
      </c>
      <c r="BK151" s="242" t="s">
        <v>468</v>
      </c>
      <c r="BL151" s="242"/>
      <c r="BM151" s="242" t="s">
        <v>231</v>
      </c>
      <c r="BN151" s="231" t="s">
        <v>200</v>
      </c>
      <c r="BO151" s="231">
        <f t="shared" si="44"/>
        <v>2023</v>
      </c>
      <c r="BP151" s="231">
        <f t="shared" si="45"/>
        <v>3</v>
      </c>
      <c r="BQ151" s="231" t="str">
        <f t="shared" si="51"/>
        <v>MMMM</v>
      </c>
      <c r="BR151" s="231"/>
      <c r="BS151" s="231">
        <f t="shared" si="47"/>
        <v>1</v>
      </c>
      <c r="BT151" s="231">
        <v>17</v>
      </c>
      <c r="BU151" s="231" t="s">
        <v>201</v>
      </c>
      <c r="BV151" s="231">
        <v>1</v>
      </c>
      <c r="BW151" s="231"/>
      <c r="BX151" s="231"/>
      <c r="BY151" s="231"/>
      <c r="BZ151" s="238">
        <f t="shared" si="48"/>
        <v>1</v>
      </c>
      <c r="CA151" s="231"/>
      <c r="CB151" s="231" t="str">
        <f t="shared" si="58"/>
        <v>Тупроққалъа тумани ҳокими ўринбосари</v>
      </c>
      <c r="CC151" s="231" t="s">
        <v>219</v>
      </c>
      <c r="CD151" s="231" t="s">
        <v>220</v>
      </c>
      <c r="CE151" s="231" t="s">
        <v>221</v>
      </c>
      <c r="CF151" s="231" t="s">
        <v>764</v>
      </c>
      <c r="CG151" s="231" t="s">
        <v>206</v>
      </c>
      <c r="CH151" s="231"/>
      <c r="CI151" s="231"/>
      <c r="CJ151" s="231"/>
      <c r="CK151" s="243">
        <v>6</v>
      </c>
      <c r="CL151" s="243">
        <v>5</v>
      </c>
      <c r="CM151" s="244">
        <f t="shared" si="53"/>
        <v>-1</v>
      </c>
      <c r="CN151" s="243"/>
      <c r="CO151" s="243">
        <f t="shared" si="54"/>
        <v>-1</v>
      </c>
      <c r="CP151" s="245">
        <f t="shared" si="55"/>
        <v>-7</v>
      </c>
      <c r="CR151" s="226"/>
    </row>
    <row r="152" spans="1:96" s="246" customFormat="1" ht="42" customHeight="1" x14ac:dyDescent="0.25">
      <c r="A152" s="227">
        <v>4</v>
      </c>
      <c r="B152" s="228">
        <f t="shared" si="52"/>
        <v>143</v>
      </c>
      <c r="C152" s="229">
        <v>19018</v>
      </c>
      <c r="D152" s="228" t="s">
        <v>185</v>
      </c>
      <c r="E152" s="228" t="s">
        <v>2</v>
      </c>
      <c r="F152" s="230" t="s">
        <v>15</v>
      </c>
      <c r="G152" s="231" t="s">
        <v>826</v>
      </c>
      <c r="H152" s="231" t="s">
        <v>827</v>
      </c>
      <c r="I152" s="230" t="s">
        <v>828</v>
      </c>
      <c r="J152" s="232">
        <f t="shared" si="41"/>
        <v>0</v>
      </c>
      <c r="K152" s="232">
        <v>45291</v>
      </c>
      <c r="L152" s="230" t="s">
        <v>189</v>
      </c>
      <c r="M152" s="233">
        <v>304981161</v>
      </c>
      <c r="N152" s="228" t="s">
        <v>774</v>
      </c>
      <c r="O152" s="228" t="s">
        <v>192</v>
      </c>
      <c r="P152" s="230" t="s">
        <v>213</v>
      </c>
      <c r="Q152" s="230" t="s">
        <v>775</v>
      </c>
      <c r="R152" s="230"/>
      <c r="S152" s="230" t="s">
        <v>337</v>
      </c>
      <c r="T152" s="230">
        <v>625</v>
      </c>
      <c r="U152" s="234">
        <v>300</v>
      </c>
      <c r="V152" s="234">
        <v>150</v>
      </c>
      <c r="W152" s="234">
        <v>0</v>
      </c>
      <c r="X152" s="234">
        <v>0</v>
      </c>
      <c r="Y152" s="234">
        <v>11</v>
      </c>
      <c r="Z152" s="235">
        <f t="shared" si="56"/>
        <v>165</v>
      </c>
      <c r="AA152" s="235">
        <f t="shared" si="56"/>
        <v>165</v>
      </c>
      <c r="AB152" s="236">
        <f t="shared" si="56"/>
        <v>165</v>
      </c>
      <c r="AC152" s="236">
        <f t="shared" si="56"/>
        <v>165</v>
      </c>
      <c r="AD152" s="234">
        <v>165</v>
      </c>
      <c r="AE152" s="234">
        <v>165</v>
      </c>
      <c r="AF152" s="237">
        <v>165</v>
      </c>
      <c r="AG152" s="237">
        <v>165</v>
      </c>
      <c r="AH152" s="234"/>
      <c r="AI152" s="234">
        <v>0</v>
      </c>
      <c r="AJ152" s="237">
        <v>0</v>
      </c>
      <c r="AK152" s="237">
        <v>0</v>
      </c>
      <c r="AL152" s="234"/>
      <c r="AM152" s="234">
        <v>0</v>
      </c>
      <c r="AN152" s="237">
        <v>0</v>
      </c>
      <c r="AO152" s="237">
        <v>0</v>
      </c>
      <c r="AP152" s="234"/>
      <c r="AQ152" s="234">
        <v>0</v>
      </c>
      <c r="AR152" s="237">
        <v>0</v>
      </c>
      <c r="AS152" s="237">
        <v>0</v>
      </c>
      <c r="AT152" s="230"/>
      <c r="AU152" s="230"/>
      <c r="AV152" s="238">
        <f t="shared" si="57"/>
        <v>2</v>
      </c>
      <c r="AW152" s="238">
        <f t="shared" si="57"/>
        <v>5</v>
      </c>
      <c r="AX152" s="234">
        <v>2</v>
      </c>
      <c r="AY152" s="234">
        <v>5</v>
      </c>
      <c r="AZ152" s="229"/>
      <c r="BA152" s="234">
        <v>0</v>
      </c>
      <c r="BB152" s="229"/>
      <c r="BC152" s="234">
        <v>0</v>
      </c>
      <c r="BD152" s="232">
        <v>45291</v>
      </c>
      <c r="BE152" s="232">
        <v>45010</v>
      </c>
      <c r="BF152" s="239" t="s">
        <v>253</v>
      </c>
      <c r="BG152" s="230" t="s">
        <v>254</v>
      </c>
      <c r="BH152" s="230">
        <v>0</v>
      </c>
      <c r="BI152" s="240"/>
      <c r="BJ152" s="241">
        <v>0</v>
      </c>
      <c r="BK152" s="242" t="s">
        <v>468</v>
      </c>
      <c r="BL152" s="242"/>
      <c r="BM152" s="242" t="s">
        <v>231</v>
      </c>
      <c r="BN152" s="231" t="s">
        <v>200</v>
      </c>
      <c r="BO152" s="231">
        <f t="shared" si="44"/>
        <v>2023</v>
      </c>
      <c r="BP152" s="231">
        <f t="shared" si="45"/>
        <v>4</v>
      </c>
      <c r="BQ152" s="231" t="str">
        <f t="shared" si="51"/>
        <v>MMMM</v>
      </c>
      <c r="BR152" s="231"/>
      <c r="BS152" s="231">
        <f t="shared" si="47"/>
        <v>31</v>
      </c>
      <c r="BT152" s="231">
        <v>31</v>
      </c>
      <c r="BU152" s="231" t="s">
        <v>255</v>
      </c>
      <c r="BV152" s="231">
        <v>1</v>
      </c>
      <c r="BW152" s="231"/>
      <c r="BX152" s="231"/>
      <c r="BY152" s="231"/>
      <c r="BZ152" s="238">
        <f t="shared" si="48"/>
        <v>3</v>
      </c>
      <c r="CA152" s="231"/>
      <c r="CB152" s="231" t="str">
        <f t="shared" si="58"/>
        <v>Тупроққалъа тумани ҳокими ўринбосари</v>
      </c>
      <c r="CC152" s="231" t="s">
        <v>776</v>
      </c>
      <c r="CD152" s="231" t="s">
        <v>777</v>
      </c>
      <c r="CE152" s="231" t="s">
        <v>206</v>
      </c>
      <c r="CF152" s="231" t="s">
        <v>764</v>
      </c>
      <c r="CG152" s="231" t="s">
        <v>206</v>
      </c>
      <c r="CH152" s="231"/>
      <c r="CI152" s="231"/>
      <c r="CJ152" s="231"/>
      <c r="CK152" s="243">
        <v>12</v>
      </c>
      <c r="CL152" s="243">
        <v>11</v>
      </c>
      <c r="CM152" s="244">
        <f t="shared" si="53"/>
        <v>-1</v>
      </c>
      <c r="CN152" s="243">
        <v>2</v>
      </c>
      <c r="CO152" s="243">
        <f t="shared" si="54"/>
        <v>1</v>
      </c>
      <c r="CP152" s="245">
        <f t="shared" si="55"/>
        <v>-1</v>
      </c>
      <c r="CR152" s="226"/>
    </row>
    <row r="153" spans="1:96" s="246" customFormat="1" ht="42" customHeight="1" x14ac:dyDescent="0.25">
      <c r="A153" s="227">
        <v>4</v>
      </c>
      <c r="B153" s="228">
        <f t="shared" si="52"/>
        <v>144</v>
      </c>
      <c r="C153" s="229">
        <v>19023</v>
      </c>
      <c r="D153" s="228" t="s">
        <v>185</v>
      </c>
      <c r="E153" s="228" t="s">
        <v>2</v>
      </c>
      <c r="F153" s="230" t="s">
        <v>15</v>
      </c>
      <c r="G153" s="231" t="s">
        <v>829</v>
      </c>
      <c r="H153" s="231" t="s">
        <v>830</v>
      </c>
      <c r="I153" s="230" t="s">
        <v>831</v>
      </c>
      <c r="J153" s="232">
        <f t="shared" si="41"/>
        <v>0</v>
      </c>
      <c r="K153" s="232">
        <v>45291</v>
      </c>
      <c r="L153" s="230" t="s">
        <v>330</v>
      </c>
      <c r="M153" s="233">
        <v>303109374</v>
      </c>
      <c r="N153" s="228" t="s">
        <v>812</v>
      </c>
      <c r="O153" s="228" t="s">
        <v>252</v>
      </c>
      <c r="P153" s="230" t="s">
        <v>213</v>
      </c>
      <c r="Q153" s="230" t="s">
        <v>775</v>
      </c>
      <c r="R153" s="230"/>
      <c r="S153" s="230" t="s">
        <v>337</v>
      </c>
      <c r="T153" s="230">
        <v>2500</v>
      </c>
      <c r="U153" s="234">
        <v>550</v>
      </c>
      <c r="V153" s="234">
        <v>300</v>
      </c>
      <c r="W153" s="234">
        <v>0</v>
      </c>
      <c r="X153" s="234">
        <v>0</v>
      </c>
      <c r="Y153" s="234">
        <v>12</v>
      </c>
      <c r="Z153" s="235">
        <f t="shared" si="56"/>
        <v>550</v>
      </c>
      <c r="AA153" s="235">
        <f t="shared" si="56"/>
        <v>550</v>
      </c>
      <c r="AB153" s="236">
        <f t="shared" si="56"/>
        <v>550</v>
      </c>
      <c r="AC153" s="236">
        <f t="shared" si="56"/>
        <v>550</v>
      </c>
      <c r="AD153" s="234">
        <v>550</v>
      </c>
      <c r="AE153" s="234">
        <v>550</v>
      </c>
      <c r="AF153" s="237">
        <v>550</v>
      </c>
      <c r="AG153" s="237">
        <v>550</v>
      </c>
      <c r="AH153" s="234"/>
      <c r="AI153" s="234">
        <v>0</v>
      </c>
      <c r="AJ153" s="237">
        <v>0</v>
      </c>
      <c r="AK153" s="237">
        <v>0</v>
      </c>
      <c r="AL153" s="234"/>
      <c r="AM153" s="234">
        <v>0</v>
      </c>
      <c r="AN153" s="237">
        <v>0</v>
      </c>
      <c r="AO153" s="237">
        <v>0</v>
      </c>
      <c r="AP153" s="234"/>
      <c r="AQ153" s="234">
        <v>0</v>
      </c>
      <c r="AR153" s="237">
        <v>0</v>
      </c>
      <c r="AS153" s="237">
        <v>0</v>
      </c>
      <c r="AT153" s="230"/>
      <c r="AU153" s="230"/>
      <c r="AV153" s="238">
        <f t="shared" si="57"/>
        <v>13</v>
      </c>
      <c r="AW153" s="238">
        <f t="shared" si="57"/>
        <v>13</v>
      </c>
      <c r="AX153" s="234">
        <v>13</v>
      </c>
      <c r="AY153" s="234">
        <v>13</v>
      </c>
      <c r="AZ153" s="229"/>
      <c r="BA153" s="229">
        <v>0</v>
      </c>
      <c r="BB153" s="229"/>
      <c r="BC153" s="229">
        <v>0</v>
      </c>
      <c r="BD153" s="232">
        <v>45291</v>
      </c>
      <c r="BE153" s="232">
        <v>44988</v>
      </c>
      <c r="BF153" s="239" t="s">
        <v>442</v>
      </c>
      <c r="BG153" s="230" t="s">
        <v>254</v>
      </c>
      <c r="BH153" s="230">
        <v>0</v>
      </c>
      <c r="BI153" s="240"/>
      <c r="BJ153" s="241">
        <v>0</v>
      </c>
      <c r="BK153" s="242" t="s">
        <v>468</v>
      </c>
      <c r="BL153" s="242"/>
      <c r="BM153" s="242" t="s">
        <v>231</v>
      </c>
      <c r="BN153" s="231" t="s">
        <v>200</v>
      </c>
      <c r="BO153" s="231">
        <f t="shared" si="44"/>
        <v>2023</v>
      </c>
      <c r="BP153" s="231">
        <f t="shared" si="45"/>
        <v>4</v>
      </c>
      <c r="BQ153" s="231" t="str">
        <f t="shared" si="51"/>
        <v>MMMM</v>
      </c>
      <c r="BR153" s="231"/>
      <c r="BS153" s="231">
        <f t="shared" si="47"/>
        <v>31</v>
      </c>
      <c r="BT153" s="231">
        <v>10</v>
      </c>
      <c r="BU153" s="231" t="s">
        <v>255</v>
      </c>
      <c r="BV153" s="231">
        <v>1</v>
      </c>
      <c r="BW153" s="231"/>
      <c r="BX153" s="231"/>
      <c r="BY153" s="231"/>
      <c r="BZ153" s="238">
        <f t="shared" si="48"/>
        <v>0</v>
      </c>
      <c r="CA153" s="231"/>
      <c r="CB153" s="231" t="str">
        <f t="shared" si="58"/>
        <v>Тупроққалъа тумани ҳокими ўринбосари</v>
      </c>
      <c r="CC153" s="231" t="s">
        <v>776</v>
      </c>
      <c r="CD153" s="231" t="s">
        <v>777</v>
      </c>
      <c r="CE153" s="231" t="s">
        <v>206</v>
      </c>
      <c r="CF153" s="231" t="s">
        <v>753</v>
      </c>
      <c r="CG153" s="231" t="s">
        <v>204</v>
      </c>
      <c r="CH153" s="231"/>
      <c r="CI153" s="231"/>
      <c r="CJ153" s="231"/>
      <c r="CK153" s="243">
        <v>2</v>
      </c>
      <c r="CL153" s="243">
        <v>2</v>
      </c>
      <c r="CM153" s="244">
        <f t="shared" si="53"/>
        <v>0</v>
      </c>
      <c r="CN153" s="243"/>
      <c r="CO153" s="243">
        <f t="shared" si="54"/>
        <v>0</v>
      </c>
      <c r="CP153" s="245">
        <f t="shared" si="55"/>
        <v>-13</v>
      </c>
      <c r="CR153" s="226"/>
    </row>
    <row r="154" spans="1:96" s="246" customFormat="1" ht="42" customHeight="1" x14ac:dyDescent="0.25">
      <c r="A154" s="227">
        <v>4</v>
      </c>
      <c r="B154" s="228">
        <f t="shared" si="52"/>
        <v>145</v>
      </c>
      <c r="C154" s="229">
        <v>19027</v>
      </c>
      <c r="D154" s="228" t="s">
        <v>185</v>
      </c>
      <c r="E154" s="228" t="s">
        <v>2</v>
      </c>
      <c r="F154" s="230" t="s">
        <v>15</v>
      </c>
      <c r="G154" s="231" t="s">
        <v>832</v>
      </c>
      <c r="H154" s="231" t="s">
        <v>833</v>
      </c>
      <c r="I154" s="230" t="s">
        <v>834</v>
      </c>
      <c r="J154" s="232">
        <f t="shared" si="41"/>
        <v>0</v>
      </c>
      <c r="K154" s="232">
        <v>45061</v>
      </c>
      <c r="L154" s="230" t="s">
        <v>330</v>
      </c>
      <c r="M154" s="233">
        <v>302902742</v>
      </c>
      <c r="N154" s="228" t="s">
        <v>757</v>
      </c>
      <c r="O154" s="228" t="s">
        <v>212</v>
      </c>
      <c r="P154" s="230" t="s">
        <v>213</v>
      </c>
      <c r="Q154" s="230" t="s">
        <v>835</v>
      </c>
      <c r="R154" s="230"/>
      <c r="S154" s="230" t="s">
        <v>215</v>
      </c>
      <c r="T154" s="230">
        <v>5</v>
      </c>
      <c r="U154" s="234">
        <v>750</v>
      </c>
      <c r="V154" s="234">
        <v>690</v>
      </c>
      <c r="W154" s="234">
        <v>0</v>
      </c>
      <c r="X154" s="234">
        <v>0</v>
      </c>
      <c r="Y154" s="234">
        <v>8</v>
      </c>
      <c r="Z154" s="235">
        <f t="shared" si="56"/>
        <v>990</v>
      </c>
      <c r="AA154" s="235">
        <f t="shared" si="56"/>
        <v>990</v>
      </c>
      <c r="AB154" s="236">
        <f t="shared" si="56"/>
        <v>990</v>
      </c>
      <c r="AC154" s="236">
        <f t="shared" si="56"/>
        <v>990</v>
      </c>
      <c r="AD154" s="234">
        <v>440</v>
      </c>
      <c r="AE154" s="234">
        <v>440</v>
      </c>
      <c r="AF154" s="237">
        <v>440</v>
      </c>
      <c r="AG154" s="237">
        <v>440</v>
      </c>
      <c r="AH154" s="234">
        <v>550</v>
      </c>
      <c r="AI154" s="234">
        <v>550</v>
      </c>
      <c r="AJ154" s="237">
        <v>550</v>
      </c>
      <c r="AK154" s="237">
        <v>550</v>
      </c>
      <c r="AL154" s="234"/>
      <c r="AM154" s="234">
        <v>0</v>
      </c>
      <c r="AN154" s="237">
        <v>0</v>
      </c>
      <c r="AO154" s="237">
        <v>0</v>
      </c>
      <c r="AP154" s="234"/>
      <c r="AQ154" s="234">
        <v>0</v>
      </c>
      <c r="AR154" s="237">
        <v>0</v>
      </c>
      <c r="AS154" s="237">
        <v>0</v>
      </c>
      <c r="AT154" s="230"/>
      <c r="AU154" s="230"/>
      <c r="AV154" s="238">
        <f t="shared" si="57"/>
        <v>5</v>
      </c>
      <c r="AW154" s="238">
        <f t="shared" si="57"/>
        <v>5</v>
      </c>
      <c r="AX154" s="234">
        <v>5</v>
      </c>
      <c r="AY154" s="234">
        <v>5</v>
      </c>
      <c r="AZ154" s="229"/>
      <c r="BA154" s="234">
        <v>0</v>
      </c>
      <c r="BB154" s="229"/>
      <c r="BC154" s="234">
        <v>0</v>
      </c>
      <c r="BD154" s="232">
        <v>45061</v>
      </c>
      <c r="BE154" s="232">
        <v>45063</v>
      </c>
      <c r="BF154" s="239" t="s">
        <v>409</v>
      </c>
      <c r="BG154" s="230" t="s">
        <v>231</v>
      </c>
      <c r="BH154" s="260">
        <v>0</v>
      </c>
      <c r="BI154" s="261"/>
      <c r="BJ154" s="260"/>
      <c r="BK154" s="242" t="s">
        <v>468</v>
      </c>
      <c r="BL154" s="242"/>
      <c r="BM154" s="242" t="s">
        <v>231</v>
      </c>
      <c r="BN154" s="231" t="s">
        <v>200</v>
      </c>
      <c r="BO154" s="231">
        <f t="shared" si="44"/>
        <v>2023</v>
      </c>
      <c r="BP154" s="231">
        <f t="shared" si="45"/>
        <v>2</v>
      </c>
      <c r="BQ154" s="231" t="s">
        <v>218</v>
      </c>
      <c r="BR154" s="231"/>
      <c r="BS154" s="231">
        <f t="shared" si="47"/>
        <v>15</v>
      </c>
      <c r="BT154" s="231"/>
      <c r="BU154" s="231" t="s">
        <v>218</v>
      </c>
      <c r="BV154" s="231"/>
      <c r="BW154" s="231"/>
      <c r="BX154" s="231"/>
      <c r="BY154" s="231"/>
      <c r="BZ154" s="238">
        <f t="shared" si="48"/>
        <v>0</v>
      </c>
      <c r="CA154" s="231"/>
      <c r="CB154" s="231" t="str">
        <f t="shared" si="58"/>
        <v>Тупроққалъа тумани ҳокими ўринбосари</v>
      </c>
      <c r="CC154" s="231" t="s">
        <v>836</v>
      </c>
      <c r="CD154" s="231" t="s">
        <v>837</v>
      </c>
      <c r="CE154" s="231" t="s">
        <v>838</v>
      </c>
      <c r="CF154" s="231" t="s">
        <v>753</v>
      </c>
      <c r="CG154" s="231" t="s">
        <v>204</v>
      </c>
      <c r="CH154" s="231"/>
      <c r="CI154" s="231"/>
      <c r="CJ154" s="231"/>
      <c r="CK154" s="243">
        <v>8</v>
      </c>
      <c r="CL154" s="243">
        <v>8</v>
      </c>
      <c r="CM154" s="244">
        <f t="shared" si="53"/>
        <v>0</v>
      </c>
      <c r="CN154" s="243">
        <v>2</v>
      </c>
      <c r="CO154" s="243">
        <f t="shared" si="54"/>
        <v>2</v>
      </c>
      <c r="CP154" s="245">
        <f t="shared" si="55"/>
        <v>-3</v>
      </c>
      <c r="CR154" s="226"/>
    </row>
    <row r="155" spans="1:96" s="246" customFormat="1" ht="42" customHeight="1" x14ac:dyDescent="0.25">
      <c r="A155" s="227">
        <v>4</v>
      </c>
      <c r="B155" s="228">
        <f t="shared" si="52"/>
        <v>146</v>
      </c>
      <c r="C155" s="229">
        <v>19019</v>
      </c>
      <c r="D155" s="228" t="s">
        <v>185</v>
      </c>
      <c r="E155" s="228" t="s">
        <v>2</v>
      </c>
      <c r="F155" s="230" t="s">
        <v>15</v>
      </c>
      <c r="G155" s="231" t="s">
        <v>839</v>
      </c>
      <c r="H155" s="231" t="s">
        <v>840</v>
      </c>
      <c r="I155" s="230" t="s">
        <v>841</v>
      </c>
      <c r="J155" s="232">
        <f t="shared" si="41"/>
        <v>0</v>
      </c>
      <c r="K155" s="232">
        <v>45291</v>
      </c>
      <c r="L155" s="230" t="s">
        <v>189</v>
      </c>
      <c r="M155" s="233">
        <v>206249613</v>
      </c>
      <c r="N155" s="228" t="s">
        <v>757</v>
      </c>
      <c r="O155" s="228" t="s">
        <v>212</v>
      </c>
      <c r="P155" s="230" t="s">
        <v>213</v>
      </c>
      <c r="Q155" s="230" t="s">
        <v>775</v>
      </c>
      <c r="R155" s="230"/>
      <c r="S155" s="230" t="s">
        <v>337</v>
      </c>
      <c r="T155" s="230">
        <v>650</v>
      </c>
      <c r="U155" s="234">
        <v>100</v>
      </c>
      <c r="V155" s="234">
        <v>15</v>
      </c>
      <c r="W155" s="234">
        <v>0</v>
      </c>
      <c r="X155" s="234">
        <v>0</v>
      </c>
      <c r="Y155" s="234">
        <v>4</v>
      </c>
      <c r="Z155" s="235">
        <f t="shared" si="56"/>
        <v>165</v>
      </c>
      <c r="AA155" s="235">
        <f t="shared" si="56"/>
        <v>165</v>
      </c>
      <c r="AB155" s="236">
        <f t="shared" si="56"/>
        <v>165</v>
      </c>
      <c r="AC155" s="236">
        <f t="shared" si="56"/>
        <v>165</v>
      </c>
      <c r="AD155" s="234">
        <v>165</v>
      </c>
      <c r="AE155" s="234">
        <v>165</v>
      </c>
      <c r="AF155" s="237">
        <v>165</v>
      </c>
      <c r="AG155" s="237">
        <v>165</v>
      </c>
      <c r="AH155" s="234"/>
      <c r="AI155" s="234">
        <v>0</v>
      </c>
      <c r="AJ155" s="237">
        <v>0</v>
      </c>
      <c r="AK155" s="237">
        <v>0</v>
      </c>
      <c r="AL155" s="234"/>
      <c r="AM155" s="234">
        <v>0</v>
      </c>
      <c r="AN155" s="237">
        <v>0</v>
      </c>
      <c r="AO155" s="237">
        <v>0</v>
      </c>
      <c r="AP155" s="234"/>
      <c r="AQ155" s="234">
        <v>0</v>
      </c>
      <c r="AR155" s="237">
        <v>0</v>
      </c>
      <c r="AS155" s="237">
        <v>0</v>
      </c>
      <c r="AT155" s="230"/>
      <c r="AU155" s="230"/>
      <c r="AV155" s="238">
        <f t="shared" si="57"/>
        <v>2</v>
      </c>
      <c r="AW155" s="238">
        <f t="shared" si="57"/>
        <v>5</v>
      </c>
      <c r="AX155" s="234">
        <v>2</v>
      </c>
      <c r="AY155" s="234">
        <v>5</v>
      </c>
      <c r="AZ155" s="229"/>
      <c r="BA155" s="229">
        <v>0</v>
      </c>
      <c r="BB155" s="229"/>
      <c r="BC155" s="229">
        <v>0</v>
      </c>
      <c r="BD155" s="232">
        <v>45291</v>
      </c>
      <c r="BE155" s="232">
        <v>44988</v>
      </c>
      <c r="BF155" s="239" t="s">
        <v>319</v>
      </c>
      <c r="BG155" s="230" t="s">
        <v>254</v>
      </c>
      <c r="BH155" s="230">
        <v>0</v>
      </c>
      <c r="BI155" s="240"/>
      <c r="BJ155" s="241">
        <v>0</v>
      </c>
      <c r="BK155" s="242" t="s">
        <v>468</v>
      </c>
      <c r="BL155" s="242"/>
      <c r="BM155" s="242" t="s">
        <v>231</v>
      </c>
      <c r="BN155" s="231" t="s">
        <v>200</v>
      </c>
      <c r="BO155" s="231">
        <f t="shared" si="44"/>
        <v>2023</v>
      </c>
      <c r="BP155" s="231">
        <f t="shared" si="45"/>
        <v>4</v>
      </c>
      <c r="BQ155" s="231" t="str">
        <f>+TEXT(BD155,"MMMM")</f>
        <v>MMMM</v>
      </c>
      <c r="BR155" s="231"/>
      <c r="BS155" s="231">
        <f t="shared" si="47"/>
        <v>31</v>
      </c>
      <c r="BT155" s="231">
        <v>10</v>
      </c>
      <c r="BU155" s="231" t="s">
        <v>255</v>
      </c>
      <c r="BV155" s="231">
        <v>1</v>
      </c>
      <c r="BW155" s="231"/>
      <c r="BX155" s="231"/>
      <c r="BY155" s="231"/>
      <c r="BZ155" s="238">
        <f t="shared" si="48"/>
        <v>3</v>
      </c>
      <c r="CA155" s="231"/>
      <c r="CB155" s="231" t="str">
        <f t="shared" si="58"/>
        <v>Тупроққалъа тумани ҳокими ўринбосари</v>
      </c>
      <c r="CC155" s="231" t="s">
        <v>776</v>
      </c>
      <c r="CD155" s="231" t="s">
        <v>777</v>
      </c>
      <c r="CE155" s="231" t="s">
        <v>206</v>
      </c>
      <c r="CF155" s="231" t="s">
        <v>764</v>
      </c>
      <c r="CG155" s="231" t="s">
        <v>206</v>
      </c>
      <c r="CH155" s="231"/>
      <c r="CI155" s="231"/>
      <c r="CJ155" s="231"/>
      <c r="CK155" s="243">
        <v>18</v>
      </c>
      <c r="CL155" s="243">
        <v>29</v>
      </c>
      <c r="CM155" s="244">
        <f t="shared" si="53"/>
        <v>11</v>
      </c>
      <c r="CN155" s="243">
        <v>4</v>
      </c>
      <c r="CO155" s="243">
        <f t="shared" si="54"/>
        <v>15</v>
      </c>
      <c r="CP155" s="245">
        <f t="shared" si="55"/>
        <v>13</v>
      </c>
      <c r="CR155" s="226"/>
    </row>
    <row r="156" spans="1:96" s="246" customFormat="1" ht="42" customHeight="1" x14ac:dyDescent="0.25">
      <c r="A156" s="227">
        <v>4</v>
      </c>
      <c r="B156" s="228">
        <f t="shared" si="52"/>
        <v>147</v>
      </c>
      <c r="C156" s="229">
        <v>18992</v>
      </c>
      <c r="D156" s="228" t="s">
        <v>185</v>
      </c>
      <c r="E156" s="228" t="s">
        <v>2</v>
      </c>
      <c r="F156" s="230" t="s">
        <v>15</v>
      </c>
      <c r="G156" s="231" t="s">
        <v>842</v>
      </c>
      <c r="H156" s="231" t="s">
        <v>843</v>
      </c>
      <c r="I156" s="230" t="s">
        <v>844</v>
      </c>
      <c r="J156" s="232">
        <f t="shared" si="41"/>
        <v>0</v>
      </c>
      <c r="K156" s="232">
        <v>45046</v>
      </c>
      <c r="L156" s="230" t="s">
        <v>189</v>
      </c>
      <c r="M156" s="233">
        <v>202952296</v>
      </c>
      <c r="N156" s="228" t="s">
        <v>845</v>
      </c>
      <c r="O156" s="228" t="s">
        <v>192</v>
      </c>
      <c r="P156" s="230" t="s">
        <v>193</v>
      </c>
      <c r="Q156" s="230" t="s">
        <v>437</v>
      </c>
      <c r="R156" s="230"/>
      <c r="S156" s="230" t="s">
        <v>195</v>
      </c>
      <c r="T156" s="230" t="s">
        <v>184</v>
      </c>
      <c r="U156" s="234">
        <v>450</v>
      </c>
      <c r="V156" s="234">
        <v>120</v>
      </c>
      <c r="W156" s="234">
        <v>0</v>
      </c>
      <c r="X156" s="234">
        <v>0</v>
      </c>
      <c r="Y156" s="234">
        <v>5</v>
      </c>
      <c r="Z156" s="235">
        <f t="shared" si="56"/>
        <v>2250</v>
      </c>
      <c r="AA156" s="235">
        <f t="shared" si="56"/>
        <v>2250</v>
      </c>
      <c r="AB156" s="236">
        <f t="shared" si="56"/>
        <v>1500</v>
      </c>
      <c r="AC156" s="236">
        <f t="shared" si="56"/>
        <v>1500</v>
      </c>
      <c r="AD156" s="234">
        <v>2000</v>
      </c>
      <c r="AE156" s="234">
        <v>2000</v>
      </c>
      <c r="AF156" s="237">
        <v>1500</v>
      </c>
      <c r="AG156" s="237">
        <v>1500</v>
      </c>
      <c r="AH156" s="234">
        <v>250</v>
      </c>
      <c r="AI156" s="234">
        <v>250</v>
      </c>
      <c r="AJ156" s="237">
        <v>0</v>
      </c>
      <c r="AK156" s="237">
        <v>0</v>
      </c>
      <c r="AL156" s="234"/>
      <c r="AM156" s="234">
        <v>0</v>
      </c>
      <c r="AN156" s="237">
        <v>0</v>
      </c>
      <c r="AO156" s="237">
        <v>0</v>
      </c>
      <c r="AP156" s="234"/>
      <c r="AQ156" s="234">
        <v>0</v>
      </c>
      <c r="AR156" s="237">
        <v>0</v>
      </c>
      <c r="AS156" s="237">
        <v>0</v>
      </c>
      <c r="AT156" s="230"/>
      <c r="AU156" s="230"/>
      <c r="AV156" s="238">
        <f t="shared" si="57"/>
        <v>8</v>
      </c>
      <c r="AW156" s="238">
        <f t="shared" si="57"/>
        <v>7</v>
      </c>
      <c r="AX156" s="234">
        <v>8</v>
      </c>
      <c r="AY156" s="234">
        <v>7</v>
      </c>
      <c r="AZ156" s="229"/>
      <c r="BA156" s="229">
        <v>0</v>
      </c>
      <c r="BB156" s="229"/>
      <c r="BC156" s="229">
        <v>0</v>
      </c>
      <c r="BD156" s="232">
        <v>45046</v>
      </c>
      <c r="BE156" s="232">
        <v>44967</v>
      </c>
      <c r="BF156" s="239" t="s">
        <v>381</v>
      </c>
      <c r="BG156" s="230" t="s">
        <v>217</v>
      </c>
      <c r="BH156" s="230">
        <v>0</v>
      </c>
      <c r="BI156" s="240"/>
      <c r="BJ156" s="241">
        <v>0</v>
      </c>
      <c r="BK156" s="242" t="s">
        <v>468</v>
      </c>
      <c r="BL156" s="242"/>
      <c r="BM156" s="242" t="s">
        <v>231</v>
      </c>
      <c r="BN156" s="231" t="s">
        <v>200</v>
      </c>
      <c r="BO156" s="231">
        <f t="shared" si="44"/>
        <v>2023</v>
      </c>
      <c r="BP156" s="231">
        <f t="shared" si="45"/>
        <v>2</v>
      </c>
      <c r="BQ156" s="231" t="str">
        <f>+TEXT(BD156,"MMMM")</f>
        <v>MMMM</v>
      </c>
      <c r="BR156" s="231"/>
      <c r="BS156" s="231">
        <f t="shared" si="47"/>
        <v>30</v>
      </c>
      <c r="BT156" s="231">
        <v>17</v>
      </c>
      <c r="BU156" s="231" t="s">
        <v>201</v>
      </c>
      <c r="BV156" s="231">
        <v>1</v>
      </c>
      <c r="BW156" s="231"/>
      <c r="BX156" s="231"/>
      <c r="BY156" s="231">
        <v>1</v>
      </c>
      <c r="BZ156" s="238">
        <f t="shared" si="48"/>
        <v>-1</v>
      </c>
      <c r="CA156" s="231"/>
      <c r="CB156" s="231" t="str">
        <f t="shared" si="58"/>
        <v>Тупроққалъа тумани ҳокими ўринбосари</v>
      </c>
      <c r="CC156" s="231" t="s">
        <v>202</v>
      </c>
      <c r="CD156" s="231" t="s">
        <v>769</v>
      </c>
      <c r="CE156" s="231" t="s">
        <v>206</v>
      </c>
      <c r="CF156" s="231" t="s">
        <v>753</v>
      </c>
      <c r="CG156" s="231" t="s">
        <v>204</v>
      </c>
      <c r="CH156" s="231"/>
      <c r="CI156" s="231"/>
      <c r="CJ156" s="231"/>
      <c r="CK156" s="243">
        <v>1</v>
      </c>
      <c r="CL156" s="243">
        <v>1</v>
      </c>
      <c r="CM156" s="244">
        <f t="shared" si="53"/>
        <v>0</v>
      </c>
      <c r="CN156" s="243"/>
      <c r="CO156" s="243">
        <f t="shared" si="54"/>
        <v>0</v>
      </c>
      <c r="CP156" s="245">
        <f t="shared" si="55"/>
        <v>-8</v>
      </c>
      <c r="CR156" s="226"/>
    </row>
    <row r="157" spans="1:96" s="246" customFormat="1" ht="42" customHeight="1" x14ac:dyDescent="0.25">
      <c r="A157" s="227">
        <v>4</v>
      </c>
      <c r="B157" s="228">
        <f t="shared" si="52"/>
        <v>148</v>
      </c>
      <c r="C157" s="229">
        <v>19006</v>
      </c>
      <c r="D157" s="228" t="s">
        <v>185</v>
      </c>
      <c r="E157" s="228" t="s">
        <v>2</v>
      </c>
      <c r="F157" s="230" t="s">
        <v>15</v>
      </c>
      <c r="G157" s="231" t="s">
        <v>846</v>
      </c>
      <c r="H157" s="231" t="s">
        <v>847</v>
      </c>
      <c r="I157" s="230" t="s">
        <v>848</v>
      </c>
      <c r="J157" s="232">
        <f t="shared" si="41"/>
        <v>0</v>
      </c>
      <c r="K157" s="232">
        <v>45194</v>
      </c>
      <c r="L157" s="230" t="s">
        <v>330</v>
      </c>
      <c r="M157" s="233">
        <v>200244767</v>
      </c>
      <c r="N157" s="228" t="s">
        <v>774</v>
      </c>
      <c r="O157" s="228" t="s">
        <v>277</v>
      </c>
      <c r="P157" s="230" t="s">
        <v>213</v>
      </c>
      <c r="Q157" s="230" t="s">
        <v>775</v>
      </c>
      <c r="R157" s="230"/>
      <c r="S157" s="230" t="s">
        <v>685</v>
      </c>
      <c r="T157" s="230">
        <v>100</v>
      </c>
      <c r="U157" s="234">
        <v>25000</v>
      </c>
      <c r="V157" s="234">
        <v>20000</v>
      </c>
      <c r="W157" s="234">
        <v>0</v>
      </c>
      <c r="X157" s="234">
        <v>0</v>
      </c>
      <c r="Y157" s="234">
        <v>3456</v>
      </c>
      <c r="Z157" s="235">
        <f t="shared" si="56"/>
        <v>189055.3</v>
      </c>
      <c r="AA157" s="235">
        <f t="shared" si="56"/>
        <v>189055.3</v>
      </c>
      <c r="AB157" s="236">
        <f t="shared" si="56"/>
        <v>189055.3</v>
      </c>
      <c r="AC157" s="236">
        <f t="shared" si="56"/>
        <v>189055.3</v>
      </c>
      <c r="AD157" s="234">
        <v>189055.3</v>
      </c>
      <c r="AE157" s="234">
        <v>189055.3</v>
      </c>
      <c r="AF157" s="237">
        <v>189055.3</v>
      </c>
      <c r="AG157" s="237">
        <v>189055.3</v>
      </c>
      <c r="AH157" s="234"/>
      <c r="AI157" s="234">
        <v>0</v>
      </c>
      <c r="AJ157" s="237">
        <v>0</v>
      </c>
      <c r="AK157" s="237">
        <v>0</v>
      </c>
      <c r="AL157" s="234"/>
      <c r="AM157" s="234">
        <v>0</v>
      </c>
      <c r="AN157" s="237">
        <v>0</v>
      </c>
      <c r="AO157" s="237">
        <v>0</v>
      </c>
      <c r="AP157" s="234"/>
      <c r="AQ157" s="234">
        <v>0</v>
      </c>
      <c r="AR157" s="237">
        <v>0</v>
      </c>
      <c r="AS157" s="237">
        <v>0</v>
      </c>
      <c r="AT157" s="230"/>
      <c r="AU157" s="230"/>
      <c r="AV157" s="238">
        <f t="shared" si="57"/>
        <v>162</v>
      </c>
      <c r="AW157" s="238">
        <f t="shared" si="57"/>
        <v>831</v>
      </c>
      <c r="AX157" s="234">
        <v>162</v>
      </c>
      <c r="AY157" s="234">
        <v>831</v>
      </c>
      <c r="AZ157" s="229"/>
      <c r="BA157" s="234">
        <v>0</v>
      </c>
      <c r="BB157" s="229"/>
      <c r="BC157" s="234">
        <v>0</v>
      </c>
      <c r="BD157" s="232">
        <v>45194</v>
      </c>
      <c r="BE157" s="232">
        <v>45107</v>
      </c>
      <c r="BF157" s="239" t="s">
        <v>427</v>
      </c>
      <c r="BG157" s="230" t="s">
        <v>254</v>
      </c>
      <c r="BH157" s="230">
        <v>0</v>
      </c>
      <c r="BI157" s="240"/>
      <c r="BJ157" s="241">
        <v>0</v>
      </c>
      <c r="BK157" s="242" t="s">
        <v>468</v>
      </c>
      <c r="BL157" s="242" t="s">
        <v>849</v>
      </c>
      <c r="BM157" s="242" t="s">
        <v>231</v>
      </c>
      <c r="BN157" s="231" t="s">
        <v>551</v>
      </c>
      <c r="BO157" s="231">
        <f t="shared" si="44"/>
        <v>2023</v>
      </c>
      <c r="BP157" s="231">
        <f t="shared" si="45"/>
        <v>3</v>
      </c>
      <c r="BQ157" s="231" t="str">
        <f>+TEXT(BD157,"MMMM")</f>
        <v>MMMM</v>
      </c>
      <c r="BR157" s="231"/>
      <c r="BS157" s="231">
        <f t="shared" si="47"/>
        <v>25</v>
      </c>
      <c r="BT157" s="231"/>
      <c r="BU157" s="231"/>
      <c r="BV157" s="231"/>
      <c r="BW157" s="231"/>
      <c r="BX157" s="231"/>
      <c r="BY157" s="231"/>
      <c r="BZ157" s="238">
        <f t="shared" si="48"/>
        <v>669</v>
      </c>
      <c r="CA157" s="231"/>
      <c r="CB157" s="231" t="str">
        <f t="shared" si="58"/>
        <v>Хоразм вилояти Инвестициялар, саноат ва савдо бош бошқармаси бошлиғи</v>
      </c>
      <c r="CC157" s="231" t="s">
        <v>776</v>
      </c>
      <c r="CD157" s="231" t="s">
        <v>777</v>
      </c>
      <c r="CE157" s="231" t="s">
        <v>206</v>
      </c>
      <c r="CF157" s="231" t="s">
        <v>764</v>
      </c>
      <c r="CG157" s="231" t="s">
        <v>206</v>
      </c>
      <c r="CH157" s="231"/>
      <c r="CI157" s="231"/>
      <c r="CJ157" s="231"/>
      <c r="CK157" s="243">
        <v>2738</v>
      </c>
      <c r="CL157" s="243">
        <v>3657</v>
      </c>
      <c r="CM157" s="244">
        <f t="shared" si="53"/>
        <v>919</v>
      </c>
      <c r="CN157" s="243"/>
      <c r="CO157" s="243">
        <f t="shared" si="54"/>
        <v>919</v>
      </c>
      <c r="CP157" s="245">
        <f t="shared" si="55"/>
        <v>757</v>
      </c>
      <c r="CR157" s="226"/>
    </row>
    <row r="158" spans="1:96" s="246" customFormat="1" ht="42" customHeight="1" x14ac:dyDescent="0.25">
      <c r="A158" s="227">
        <v>4</v>
      </c>
      <c r="B158" s="228">
        <f t="shared" si="52"/>
        <v>149</v>
      </c>
      <c r="C158" s="229">
        <v>19070</v>
      </c>
      <c r="D158" s="228" t="s">
        <v>185</v>
      </c>
      <c r="E158" s="228" t="s">
        <v>2</v>
      </c>
      <c r="F158" s="230" t="s">
        <v>8</v>
      </c>
      <c r="G158" s="231" t="s">
        <v>850</v>
      </c>
      <c r="H158" s="231" t="s">
        <v>851</v>
      </c>
      <c r="I158" s="230" t="s">
        <v>852</v>
      </c>
      <c r="J158" s="232">
        <f t="shared" si="41"/>
        <v>0</v>
      </c>
      <c r="K158" s="232">
        <v>45001</v>
      </c>
      <c r="L158" s="230" t="s">
        <v>330</v>
      </c>
      <c r="M158" s="233">
        <v>495780205</v>
      </c>
      <c r="N158" s="228" t="s">
        <v>726</v>
      </c>
      <c r="O158" s="228" t="s">
        <v>277</v>
      </c>
      <c r="P158" s="230" t="s">
        <v>193</v>
      </c>
      <c r="Q158" s="230" t="s">
        <v>355</v>
      </c>
      <c r="R158" s="230"/>
      <c r="S158" s="230" t="s">
        <v>195</v>
      </c>
      <c r="T158" s="230" t="s">
        <v>184</v>
      </c>
      <c r="U158" s="234">
        <v>75</v>
      </c>
      <c r="V158" s="234">
        <v>36</v>
      </c>
      <c r="W158" s="234">
        <v>0</v>
      </c>
      <c r="X158" s="234">
        <v>0</v>
      </c>
      <c r="Y158" s="234">
        <v>3</v>
      </c>
      <c r="Z158" s="235">
        <f t="shared" si="56"/>
        <v>450</v>
      </c>
      <c r="AA158" s="235">
        <f t="shared" si="56"/>
        <v>450</v>
      </c>
      <c r="AB158" s="236">
        <f t="shared" si="56"/>
        <v>450</v>
      </c>
      <c r="AC158" s="236">
        <f t="shared" si="56"/>
        <v>450</v>
      </c>
      <c r="AD158" s="234">
        <v>100</v>
      </c>
      <c r="AE158" s="234">
        <v>100</v>
      </c>
      <c r="AF158" s="237">
        <v>100</v>
      </c>
      <c r="AG158" s="237">
        <v>100</v>
      </c>
      <c r="AH158" s="234">
        <v>350</v>
      </c>
      <c r="AI158" s="234">
        <v>350</v>
      </c>
      <c r="AJ158" s="237">
        <v>350</v>
      </c>
      <c r="AK158" s="237">
        <v>350</v>
      </c>
      <c r="AL158" s="234"/>
      <c r="AM158" s="234">
        <v>0</v>
      </c>
      <c r="AN158" s="237">
        <v>0</v>
      </c>
      <c r="AO158" s="237">
        <v>0</v>
      </c>
      <c r="AP158" s="234"/>
      <c r="AQ158" s="234">
        <v>0</v>
      </c>
      <c r="AR158" s="237">
        <v>0</v>
      </c>
      <c r="AS158" s="237">
        <v>0</v>
      </c>
      <c r="AT158" s="230"/>
      <c r="AU158" s="230"/>
      <c r="AV158" s="238">
        <f t="shared" si="57"/>
        <v>2</v>
      </c>
      <c r="AW158" s="238">
        <f t="shared" si="57"/>
        <v>2</v>
      </c>
      <c r="AX158" s="234">
        <v>2</v>
      </c>
      <c r="AY158" s="234">
        <v>2</v>
      </c>
      <c r="AZ158" s="229"/>
      <c r="BA158" s="234">
        <v>0</v>
      </c>
      <c r="BB158" s="229"/>
      <c r="BC158" s="234">
        <v>0</v>
      </c>
      <c r="BD158" s="232">
        <v>45001</v>
      </c>
      <c r="BE158" s="232">
        <v>44998</v>
      </c>
      <c r="BF158" s="239" t="s">
        <v>196</v>
      </c>
      <c r="BG158" s="230" t="s">
        <v>382</v>
      </c>
      <c r="BH158" s="230">
        <v>0</v>
      </c>
      <c r="BI158" s="240"/>
      <c r="BJ158" s="241" t="s">
        <v>615</v>
      </c>
      <c r="BK158" s="242" t="s">
        <v>468</v>
      </c>
      <c r="BL158" s="242"/>
      <c r="BM158" s="242" t="s">
        <v>853</v>
      </c>
      <c r="BN158" s="231" t="s">
        <v>200</v>
      </c>
      <c r="BO158" s="231">
        <f t="shared" si="44"/>
        <v>2023</v>
      </c>
      <c r="BP158" s="231">
        <f t="shared" si="45"/>
        <v>1</v>
      </c>
      <c r="BQ158" s="231" t="str">
        <f>+TEXT(BD158,"MMMM")</f>
        <v>MMMM</v>
      </c>
      <c r="BR158" s="231" t="s">
        <v>255</v>
      </c>
      <c r="BS158" s="231">
        <f t="shared" si="47"/>
        <v>16</v>
      </c>
      <c r="BT158" s="231">
        <v>17</v>
      </c>
      <c r="BU158" s="231" t="s">
        <v>481</v>
      </c>
      <c r="BV158" s="231">
        <v>1</v>
      </c>
      <c r="BW158" s="231"/>
      <c r="BX158" s="231"/>
      <c r="BY158" s="231"/>
      <c r="BZ158" s="238">
        <f t="shared" si="48"/>
        <v>0</v>
      </c>
      <c r="CA158" s="231"/>
      <c r="CB158" s="231" t="str">
        <f t="shared" si="58"/>
        <v>Урганч тумани ҳокими ўринбосари</v>
      </c>
      <c r="CC158" s="231" t="s">
        <v>358</v>
      </c>
      <c r="CD158" s="231" t="s">
        <v>359</v>
      </c>
      <c r="CE158" s="231" t="s">
        <v>204</v>
      </c>
      <c r="CF158" s="231" t="s">
        <v>854</v>
      </c>
      <c r="CG158" s="231" t="s">
        <v>204</v>
      </c>
      <c r="CH158" s="231"/>
      <c r="CI158" s="231"/>
      <c r="CJ158" s="231"/>
      <c r="CK158" s="243"/>
      <c r="CL158" s="243"/>
      <c r="CM158" s="244">
        <f t="shared" si="53"/>
        <v>0</v>
      </c>
      <c r="CN158" s="243"/>
      <c r="CO158" s="243">
        <f t="shared" si="54"/>
        <v>0</v>
      </c>
      <c r="CP158" s="245">
        <f t="shared" si="55"/>
        <v>-2</v>
      </c>
      <c r="CR158" s="226"/>
    </row>
    <row r="159" spans="1:96" s="246" customFormat="1" ht="42" customHeight="1" x14ac:dyDescent="0.25">
      <c r="A159" s="227">
        <v>4</v>
      </c>
      <c r="B159" s="228">
        <f t="shared" si="52"/>
        <v>150</v>
      </c>
      <c r="C159" s="229">
        <v>36636</v>
      </c>
      <c r="D159" s="228" t="s">
        <v>222</v>
      </c>
      <c r="E159" s="228" t="s">
        <v>2</v>
      </c>
      <c r="F159" s="230" t="s">
        <v>8</v>
      </c>
      <c r="G159" s="231" t="s">
        <v>855</v>
      </c>
      <c r="H159" s="231" t="s">
        <v>856</v>
      </c>
      <c r="I159" s="230" t="s">
        <v>857</v>
      </c>
      <c r="J159" s="232">
        <f t="shared" si="41"/>
        <v>0</v>
      </c>
      <c r="K159" s="232">
        <v>45200</v>
      </c>
      <c r="L159" s="230" t="s">
        <v>189</v>
      </c>
      <c r="M159" s="242">
        <v>310083572</v>
      </c>
      <c r="N159" s="230" t="s">
        <v>858</v>
      </c>
      <c r="O159" s="230" t="s">
        <v>212</v>
      </c>
      <c r="P159" s="230" t="s">
        <v>213</v>
      </c>
      <c r="Q159" s="230" t="s">
        <v>259</v>
      </c>
      <c r="R159" s="230">
        <v>0</v>
      </c>
      <c r="S159" s="230">
        <v>0</v>
      </c>
      <c r="T159" s="230">
        <v>0</v>
      </c>
      <c r="U159" s="230">
        <v>0</v>
      </c>
      <c r="V159" s="230">
        <v>0</v>
      </c>
      <c r="W159" s="230">
        <v>0</v>
      </c>
      <c r="X159" s="230">
        <v>0</v>
      </c>
      <c r="Y159" s="234">
        <v>41</v>
      </c>
      <c r="Z159" s="235">
        <f t="shared" si="56"/>
        <v>2000</v>
      </c>
      <c r="AA159" s="235">
        <f t="shared" si="56"/>
        <v>1690</v>
      </c>
      <c r="AB159" s="236">
        <f t="shared" si="56"/>
        <v>3190</v>
      </c>
      <c r="AC159" s="236">
        <f t="shared" si="56"/>
        <v>3190</v>
      </c>
      <c r="AD159" s="234">
        <v>2000</v>
      </c>
      <c r="AE159" s="234">
        <v>500</v>
      </c>
      <c r="AF159" s="236">
        <v>2000</v>
      </c>
      <c r="AG159" s="236">
        <v>2000</v>
      </c>
      <c r="AH159" s="234"/>
      <c r="AI159" s="234">
        <v>0</v>
      </c>
      <c r="AJ159" s="237">
        <v>0</v>
      </c>
      <c r="AK159" s="237">
        <v>0</v>
      </c>
      <c r="AL159" s="234"/>
      <c r="AM159" s="234">
        <v>100</v>
      </c>
      <c r="AN159" s="237">
        <v>100</v>
      </c>
      <c r="AO159" s="237">
        <v>100</v>
      </c>
      <c r="AP159" s="234"/>
      <c r="AQ159" s="234">
        <v>0</v>
      </c>
      <c r="AR159" s="236">
        <v>0</v>
      </c>
      <c r="AS159" s="236">
        <v>0</v>
      </c>
      <c r="AT159" s="230"/>
      <c r="AU159" s="230"/>
      <c r="AV159" s="238">
        <f t="shared" si="57"/>
        <v>5</v>
      </c>
      <c r="AW159" s="238">
        <f t="shared" si="57"/>
        <v>5</v>
      </c>
      <c r="AX159" s="234">
        <v>5</v>
      </c>
      <c r="AY159" s="234">
        <v>5</v>
      </c>
      <c r="AZ159" s="229"/>
      <c r="BA159" s="234">
        <v>0</v>
      </c>
      <c r="BB159" s="229"/>
      <c r="BC159" s="234">
        <v>0</v>
      </c>
      <c r="BD159" s="232">
        <v>45200</v>
      </c>
      <c r="BE159" s="232">
        <v>45058</v>
      </c>
      <c r="BF159" s="239" t="s">
        <v>455</v>
      </c>
      <c r="BG159" s="230" t="s">
        <v>711</v>
      </c>
      <c r="BH159" s="230"/>
      <c r="BI159" s="240"/>
      <c r="BJ159" s="241"/>
      <c r="BK159" s="242" t="s">
        <v>468</v>
      </c>
      <c r="BL159" s="242"/>
      <c r="BM159" s="242" t="s">
        <v>853</v>
      </c>
      <c r="BN159" s="231" t="s">
        <v>200</v>
      </c>
      <c r="BO159" s="231">
        <f t="shared" si="44"/>
        <v>2023</v>
      </c>
      <c r="BP159" s="231">
        <f t="shared" si="45"/>
        <v>4</v>
      </c>
      <c r="BQ159" s="231" t="str">
        <f>+TEXT(BD159,"MMMM")</f>
        <v>MMMM</v>
      </c>
      <c r="BR159" s="231"/>
      <c r="BS159" s="231">
        <f t="shared" si="47"/>
        <v>1</v>
      </c>
      <c r="BT159" s="231"/>
      <c r="BU159" s="231" t="s">
        <v>218</v>
      </c>
      <c r="BV159" s="231"/>
      <c r="BW159" s="231"/>
      <c r="BX159" s="231"/>
      <c r="BY159" s="231"/>
      <c r="BZ159" s="238">
        <f t="shared" si="48"/>
        <v>0</v>
      </c>
      <c r="CA159" s="231"/>
      <c r="CB159" s="231"/>
      <c r="CC159" s="231" t="s">
        <v>202</v>
      </c>
      <c r="CD159" s="231" t="s">
        <v>859</v>
      </c>
      <c r="CE159" s="231" t="s">
        <v>204</v>
      </c>
      <c r="CF159" s="231" t="s">
        <v>860</v>
      </c>
      <c r="CG159" s="231" t="s">
        <v>472</v>
      </c>
      <c r="CH159" s="231"/>
      <c r="CI159" s="231"/>
      <c r="CJ159" s="231"/>
      <c r="CK159" s="243">
        <v>0</v>
      </c>
      <c r="CL159" s="243"/>
      <c r="CM159" s="244">
        <f t="shared" si="53"/>
        <v>0</v>
      </c>
      <c r="CN159" s="243">
        <v>5</v>
      </c>
      <c r="CO159" s="243">
        <f t="shared" si="54"/>
        <v>5</v>
      </c>
      <c r="CP159" s="245">
        <f t="shared" si="55"/>
        <v>0</v>
      </c>
      <c r="CR159" s="226"/>
    </row>
    <row r="160" spans="1:96" s="246" customFormat="1" ht="42" customHeight="1" x14ac:dyDescent="0.25">
      <c r="A160" s="227">
        <v>4</v>
      </c>
      <c r="B160" s="228">
        <f t="shared" si="52"/>
        <v>151</v>
      </c>
      <c r="C160" s="229">
        <v>19080</v>
      </c>
      <c r="D160" s="228" t="s">
        <v>185</v>
      </c>
      <c r="E160" s="228" t="s">
        <v>2</v>
      </c>
      <c r="F160" s="230" t="s">
        <v>8</v>
      </c>
      <c r="G160" s="231" t="s">
        <v>861</v>
      </c>
      <c r="H160" s="231" t="s">
        <v>862</v>
      </c>
      <c r="I160" s="230" t="s">
        <v>863</v>
      </c>
      <c r="J160" s="232">
        <f t="shared" si="41"/>
        <v>0</v>
      </c>
      <c r="K160" s="232">
        <v>45076</v>
      </c>
      <c r="L160" s="230" t="s">
        <v>330</v>
      </c>
      <c r="M160" s="233">
        <v>310011764</v>
      </c>
      <c r="N160" s="228" t="s">
        <v>864</v>
      </c>
      <c r="O160" s="228" t="s">
        <v>192</v>
      </c>
      <c r="P160" s="230" t="s">
        <v>193</v>
      </c>
      <c r="Q160" s="230" t="s">
        <v>437</v>
      </c>
      <c r="R160" s="230"/>
      <c r="S160" s="230" t="s">
        <v>195</v>
      </c>
      <c r="T160" s="230" t="s">
        <v>184</v>
      </c>
      <c r="U160" s="234">
        <v>85</v>
      </c>
      <c r="V160" s="234">
        <v>22</v>
      </c>
      <c r="W160" s="234">
        <v>0</v>
      </c>
      <c r="X160" s="234">
        <v>0</v>
      </c>
      <c r="Y160" s="234">
        <v>3.5</v>
      </c>
      <c r="Z160" s="235">
        <f t="shared" si="56"/>
        <v>320</v>
      </c>
      <c r="AA160" s="235">
        <f t="shared" si="56"/>
        <v>240</v>
      </c>
      <c r="AB160" s="236">
        <f t="shared" si="56"/>
        <v>320</v>
      </c>
      <c r="AC160" s="236">
        <f t="shared" si="56"/>
        <v>320</v>
      </c>
      <c r="AD160" s="234">
        <v>115</v>
      </c>
      <c r="AE160" s="234">
        <v>35</v>
      </c>
      <c r="AF160" s="237">
        <v>115</v>
      </c>
      <c r="AG160" s="237">
        <v>115</v>
      </c>
      <c r="AH160" s="234">
        <v>205</v>
      </c>
      <c r="AI160" s="234">
        <v>205</v>
      </c>
      <c r="AJ160" s="237">
        <v>205</v>
      </c>
      <c r="AK160" s="237">
        <v>205</v>
      </c>
      <c r="AL160" s="234"/>
      <c r="AM160" s="234">
        <v>0</v>
      </c>
      <c r="AN160" s="237">
        <v>0</v>
      </c>
      <c r="AO160" s="237">
        <v>0</v>
      </c>
      <c r="AP160" s="234"/>
      <c r="AQ160" s="234">
        <v>0</v>
      </c>
      <c r="AR160" s="237">
        <v>0</v>
      </c>
      <c r="AS160" s="237">
        <v>0</v>
      </c>
      <c r="AT160" s="230"/>
      <c r="AU160" s="230"/>
      <c r="AV160" s="238">
        <f t="shared" si="57"/>
        <v>2</v>
      </c>
      <c r="AW160" s="238">
        <f t="shared" si="57"/>
        <v>2</v>
      </c>
      <c r="AX160" s="234">
        <v>2</v>
      </c>
      <c r="AY160" s="234">
        <v>2</v>
      </c>
      <c r="AZ160" s="229"/>
      <c r="BA160" s="234">
        <v>0</v>
      </c>
      <c r="BB160" s="229"/>
      <c r="BC160" s="234">
        <v>0</v>
      </c>
      <c r="BD160" s="232">
        <v>45076</v>
      </c>
      <c r="BE160" s="232">
        <v>45058</v>
      </c>
      <c r="BF160" s="239" t="s">
        <v>351</v>
      </c>
      <c r="BG160" s="230" t="s">
        <v>231</v>
      </c>
      <c r="BH160" s="230">
        <v>0</v>
      </c>
      <c r="BI160" s="240"/>
      <c r="BJ160" s="241">
        <v>0</v>
      </c>
      <c r="BK160" s="242" t="s">
        <v>468</v>
      </c>
      <c r="BL160" s="242"/>
      <c r="BM160" s="242" t="s">
        <v>853</v>
      </c>
      <c r="BN160" s="231" t="s">
        <v>200</v>
      </c>
      <c r="BO160" s="231">
        <f t="shared" si="44"/>
        <v>2023</v>
      </c>
      <c r="BP160" s="231">
        <f t="shared" si="45"/>
        <v>2</v>
      </c>
      <c r="BQ160" s="231" t="s">
        <v>218</v>
      </c>
      <c r="BR160" s="231"/>
      <c r="BS160" s="231">
        <f t="shared" si="47"/>
        <v>30</v>
      </c>
      <c r="BT160" s="231"/>
      <c r="BU160" s="231" t="s">
        <v>218</v>
      </c>
      <c r="BV160" s="231"/>
      <c r="BW160" s="231"/>
      <c r="BX160" s="231"/>
      <c r="BY160" s="231"/>
      <c r="BZ160" s="238">
        <f t="shared" si="48"/>
        <v>0</v>
      </c>
      <c r="CA160" s="231"/>
      <c r="CB160" s="231" t="str">
        <f t="shared" ref="CB160:CB168" si="59">+IF(BN160="йирик",CONCATENATE(E160," Инвестициялар, саноат ва савдо бош бошқармаси бошлиғи"),IF(BN160="ўрта",CONCATENATE(E160," Инвестициялар, саноат ва савдо бош бошқармаси бошлиғи биринчи ўринбосари"),_xlfn.CONCAT(F160," ҳокими ўринбосари")))</f>
        <v>Урганч тумани ҳокими ўринбосари</v>
      </c>
      <c r="CC160" s="231" t="s">
        <v>202</v>
      </c>
      <c r="CD160" s="231" t="s">
        <v>859</v>
      </c>
      <c r="CE160" s="231" t="s">
        <v>204</v>
      </c>
      <c r="CF160" s="231" t="s">
        <v>854</v>
      </c>
      <c r="CG160" s="231" t="s">
        <v>204</v>
      </c>
      <c r="CH160" s="231"/>
      <c r="CI160" s="231"/>
      <c r="CJ160" s="231"/>
      <c r="CK160" s="243">
        <v>0</v>
      </c>
      <c r="CL160" s="243">
        <v>0</v>
      </c>
      <c r="CM160" s="244">
        <f t="shared" si="53"/>
        <v>0</v>
      </c>
      <c r="CN160" s="243">
        <v>0.1</v>
      </c>
      <c r="CO160" s="243">
        <f t="shared" si="54"/>
        <v>0.1</v>
      </c>
      <c r="CP160" s="245">
        <f t="shared" si="55"/>
        <v>-1.9</v>
      </c>
      <c r="CR160" s="226"/>
    </row>
    <row r="161" spans="1:96" s="246" customFormat="1" ht="42" customHeight="1" x14ac:dyDescent="0.25">
      <c r="A161" s="227">
        <v>4</v>
      </c>
      <c r="B161" s="228">
        <f t="shared" si="52"/>
        <v>152</v>
      </c>
      <c r="C161" s="229">
        <v>19096</v>
      </c>
      <c r="D161" s="228" t="s">
        <v>185</v>
      </c>
      <c r="E161" s="228" t="s">
        <v>2</v>
      </c>
      <c r="F161" s="230" t="s">
        <v>8</v>
      </c>
      <c r="G161" s="231" t="s">
        <v>865</v>
      </c>
      <c r="H161" s="231" t="s">
        <v>866</v>
      </c>
      <c r="I161" s="230" t="s">
        <v>867</v>
      </c>
      <c r="J161" s="232">
        <f t="shared" si="41"/>
        <v>0</v>
      </c>
      <c r="K161" s="232">
        <v>45231</v>
      </c>
      <c r="L161" s="230" t="s">
        <v>330</v>
      </c>
      <c r="M161" s="233">
        <v>309802695</v>
      </c>
      <c r="N161" s="228" t="s">
        <v>868</v>
      </c>
      <c r="O161" s="228" t="s">
        <v>277</v>
      </c>
      <c r="P161" s="230" t="s">
        <v>193</v>
      </c>
      <c r="Q161" s="230" t="s">
        <v>355</v>
      </c>
      <c r="R161" s="230"/>
      <c r="S161" s="230" t="s">
        <v>195</v>
      </c>
      <c r="T161" s="230" t="s">
        <v>184</v>
      </c>
      <c r="U161" s="234">
        <v>950</v>
      </c>
      <c r="V161" s="234">
        <v>72</v>
      </c>
      <c r="W161" s="234">
        <v>0</v>
      </c>
      <c r="X161" s="234">
        <v>0</v>
      </c>
      <c r="Y161" s="234">
        <v>38</v>
      </c>
      <c r="Z161" s="235">
        <f t="shared" si="56"/>
        <v>6035</v>
      </c>
      <c r="AA161" s="235">
        <f t="shared" si="56"/>
        <v>5435</v>
      </c>
      <c r="AB161" s="236">
        <f t="shared" si="56"/>
        <v>6035</v>
      </c>
      <c r="AC161" s="236">
        <f t="shared" si="56"/>
        <v>6035</v>
      </c>
      <c r="AD161" s="234">
        <v>1400</v>
      </c>
      <c r="AE161" s="234">
        <v>800</v>
      </c>
      <c r="AF161" s="237">
        <v>1400</v>
      </c>
      <c r="AG161" s="237">
        <v>1400</v>
      </c>
      <c r="AH161" s="234">
        <v>4635</v>
      </c>
      <c r="AI161" s="234">
        <v>4635</v>
      </c>
      <c r="AJ161" s="237">
        <v>4635</v>
      </c>
      <c r="AK161" s="237">
        <v>4635</v>
      </c>
      <c r="AL161" s="234"/>
      <c r="AM161" s="234">
        <v>0</v>
      </c>
      <c r="AN161" s="237">
        <v>0</v>
      </c>
      <c r="AO161" s="237">
        <v>0</v>
      </c>
      <c r="AP161" s="234"/>
      <c r="AQ161" s="234">
        <v>0</v>
      </c>
      <c r="AR161" s="237">
        <v>0</v>
      </c>
      <c r="AS161" s="237">
        <v>0</v>
      </c>
      <c r="AT161" s="230"/>
      <c r="AU161" s="230"/>
      <c r="AV161" s="238">
        <f t="shared" si="57"/>
        <v>10</v>
      </c>
      <c r="AW161" s="238">
        <f t="shared" si="57"/>
        <v>10</v>
      </c>
      <c r="AX161" s="234">
        <v>10</v>
      </c>
      <c r="AY161" s="234">
        <v>10</v>
      </c>
      <c r="AZ161" s="229"/>
      <c r="BA161" s="234">
        <v>0</v>
      </c>
      <c r="BB161" s="229"/>
      <c r="BC161" s="234">
        <v>0</v>
      </c>
      <c r="BD161" s="232">
        <v>45231</v>
      </c>
      <c r="BE161" s="232">
        <v>45096</v>
      </c>
      <c r="BF161" s="239" t="s">
        <v>666</v>
      </c>
      <c r="BG161" s="230" t="s">
        <v>217</v>
      </c>
      <c r="BH161" s="230">
        <v>0</v>
      </c>
      <c r="BI161" s="240"/>
      <c r="BJ161" s="241">
        <v>0</v>
      </c>
      <c r="BK161" s="242" t="s">
        <v>468</v>
      </c>
      <c r="BL161" s="242"/>
      <c r="BM161" s="242" t="s">
        <v>853</v>
      </c>
      <c r="BN161" s="231" t="s">
        <v>641</v>
      </c>
      <c r="BO161" s="231">
        <f t="shared" si="44"/>
        <v>2023</v>
      </c>
      <c r="BP161" s="231">
        <f t="shared" si="45"/>
        <v>4</v>
      </c>
      <c r="BQ161" s="231" t="str">
        <f t="shared" ref="BQ161:BQ175" si="60">+TEXT(BD161,"MMMM")</f>
        <v>MMMM</v>
      </c>
      <c r="BR161" s="231"/>
      <c r="BS161" s="231">
        <f t="shared" si="47"/>
        <v>1</v>
      </c>
      <c r="BT161" s="231"/>
      <c r="BU161" s="231" t="s">
        <v>241</v>
      </c>
      <c r="BV161" s="231"/>
      <c r="BW161" s="231"/>
      <c r="BX161" s="231"/>
      <c r="BY161" s="231"/>
      <c r="BZ161" s="238">
        <f t="shared" si="48"/>
        <v>0</v>
      </c>
      <c r="CA161" s="231"/>
      <c r="CB161" s="231" t="str">
        <f t="shared" si="59"/>
        <v>Хоразм вилояти Инвестициялар, саноат ва савдо бош бошқармаси бошлиғи биринчи ўринбосари</v>
      </c>
      <c r="CC161" s="231" t="s">
        <v>358</v>
      </c>
      <c r="CD161" s="231" t="s">
        <v>359</v>
      </c>
      <c r="CE161" s="231" t="s">
        <v>204</v>
      </c>
      <c r="CF161" s="231" t="s">
        <v>860</v>
      </c>
      <c r="CG161" s="231" t="s">
        <v>472</v>
      </c>
      <c r="CH161" s="231"/>
      <c r="CI161" s="231"/>
      <c r="CJ161" s="231"/>
      <c r="CK161" s="243">
        <v>0</v>
      </c>
      <c r="CL161" s="243">
        <v>7</v>
      </c>
      <c r="CM161" s="244">
        <f t="shared" si="53"/>
        <v>7</v>
      </c>
      <c r="CN161" s="243"/>
      <c r="CO161" s="243">
        <f t="shared" si="54"/>
        <v>7</v>
      </c>
      <c r="CP161" s="245">
        <f t="shared" si="55"/>
        <v>-3</v>
      </c>
      <c r="CR161" s="226"/>
    </row>
    <row r="162" spans="1:96" s="246" customFormat="1" ht="42" customHeight="1" x14ac:dyDescent="0.25">
      <c r="A162" s="227">
        <v>4</v>
      </c>
      <c r="B162" s="228">
        <f t="shared" si="52"/>
        <v>153</v>
      </c>
      <c r="C162" s="229">
        <v>19030</v>
      </c>
      <c r="D162" s="228" t="s">
        <v>185</v>
      </c>
      <c r="E162" s="228" t="s">
        <v>2</v>
      </c>
      <c r="F162" s="230" t="s">
        <v>8</v>
      </c>
      <c r="G162" s="231" t="s">
        <v>869</v>
      </c>
      <c r="H162" s="231" t="s">
        <v>870</v>
      </c>
      <c r="I162" s="230" t="s">
        <v>871</v>
      </c>
      <c r="J162" s="232">
        <f t="shared" si="41"/>
        <v>0</v>
      </c>
      <c r="K162" s="232">
        <v>45199</v>
      </c>
      <c r="L162" s="230" t="s">
        <v>189</v>
      </c>
      <c r="M162" s="233">
        <v>309659802</v>
      </c>
      <c r="N162" s="228" t="s">
        <v>872</v>
      </c>
      <c r="O162" s="228" t="s">
        <v>252</v>
      </c>
      <c r="P162" s="230" t="s">
        <v>193</v>
      </c>
      <c r="Q162" s="230" t="s">
        <v>288</v>
      </c>
      <c r="R162" s="230" t="s">
        <v>289</v>
      </c>
      <c r="S162" s="230" t="s">
        <v>290</v>
      </c>
      <c r="T162" s="230">
        <v>290</v>
      </c>
      <c r="U162" s="234">
        <v>125</v>
      </c>
      <c r="V162" s="234">
        <v>30</v>
      </c>
      <c r="W162" s="234">
        <v>0</v>
      </c>
      <c r="X162" s="234">
        <v>0</v>
      </c>
      <c r="Y162" s="234">
        <v>6</v>
      </c>
      <c r="Z162" s="235">
        <f t="shared" si="56"/>
        <v>400</v>
      </c>
      <c r="AA162" s="235">
        <f t="shared" si="56"/>
        <v>315</v>
      </c>
      <c r="AB162" s="236">
        <f t="shared" si="56"/>
        <v>400</v>
      </c>
      <c r="AC162" s="236">
        <f t="shared" si="56"/>
        <v>400</v>
      </c>
      <c r="AD162" s="234">
        <v>100</v>
      </c>
      <c r="AE162" s="234">
        <v>15</v>
      </c>
      <c r="AF162" s="237">
        <v>100</v>
      </c>
      <c r="AG162" s="237">
        <v>100</v>
      </c>
      <c r="AH162" s="234">
        <v>300</v>
      </c>
      <c r="AI162" s="234">
        <v>300</v>
      </c>
      <c r="AJ162" s="237">
        <v>300</v>
      </c>
      <c r="AK162" s="237">
        <v>300</v>
      </c>
      <c r="AL162" s="234"/>
      <c r="AM162" s="234">
        <v>0</v>
      </c>
      <c r="AN162" s="237">
        <v>0</v>
      </c>
      <c r="AO162" s="237">
        <v>0</v>
      </c>
      <c r="AP162" s="234"/>
      <c r="AQ162" s="234">
        <v>0</v>
      </c>
      <c r="AR162" s="237">
        <v>0</v>
      </c>
      <c r="AS162" s="237">
        <v>0</v>
      </c>
      <c r="AT162" s="230"/>
      <c r="AU162" s="230"/>
      <c r="AV162" s="238">
        <f t="shared" si="57"/>
        <v>2</v>
      </c>
      <c r="AW162" s="238">
        <f t="shared" si="57"/>
        <v>2</v>
      </c>
      <c r="AX162" s="234">
        <v>2</v>
      </c>
      <c r="AY162" s="234">
        <v>2</v>
      </c>
      <c r="AZ162" s="229"/>
      <c r="BA162" s="234">
        <v>0</v>
      </c>
      <c r="BB162" s="229"/>
      <c r="BC162" s="234">
        <v>0</v>
      </c>
      <c r="BD162" s="232">
        <v>45199</v>
      </c>
      <c r="BE162" s="232">
        <v>45096</v>
      </c>
      <c r="BF162" s="239" t="s">
        <v>542</v>
      </c>
      <c r="BG162" s="230" t="s">
        <v>217</v>
      </c>
      <c r="BH162" s="230">
        <v>0</v>
      </c>
      <c r="BI162" s="240"/>
      <c r="BJ162" s="241">
        <v>0</v>
      </c>
      <c r="BK162" s="242" t="s">
        <v>468</v>
      </c>
      <c r="BL162" s="242"/>
      <c r="BM162" s="242" t="s">
        <v>853</v>
      </c>
      <c r="BN162" s="231" t="s">
        <v>200</v>
      </c>
      <c r="BO162" s="231">
        <f t="shared" si="44"/>
        <v>2023</v>
      </c>
      <c r="BP162" s="231">
        <f t="shared" si="45"/>
        <v>3</v>
      </c>
      <c r="BQ162" s="231" t="str">
        <f t="shared" si="60"/>
        <v>MMMM</v>
      </c>
      <c r="BR162" s="231"/>
      <c r="BS162" s="231">
        <f t="shared" si="47"/>
        <v>30</v>
      </c>
      <c r="BT162" s="231"/>
      <c r="BU162" s="231" t="s">
        <v>241</v>
      </c>
      <c r="BV162" s="231"/>
      <c r="BW162" s="231"/>
      <c r="BX162" s="231"/>
      <c r="BY162" s="231"/>
      <c r="BZ162" s="238">
        <f t="shared" si="48"/>
        <v>0</v>
      </c>
      <c r="CA162" s="231"/>
      <c r="CB162" s="231" t="str">
        <f t="shared" si="59"/>
        <v>Урганч тумани ҳокими ўринбосари</v>
      </c>
      <c r="CC162" s="231" t="s">
        <v>233</v>
      </c>
      <c r="CD162" s="231" t="s">
        <v>292</v>
      </c>
      <c r="CE162" s="231" t="s">
        <v>206</v>
      </c>
      <c r="CF162" s="231" t="s">
        <v>873</v>
      </c>
      <c r="CG162" s="231" t="s">
        <v>206</v>
      </c>
      <c r="CH162" s="231"/>
      <c r="CI162" s="231"/>
      <c r="CJ162" s="231"/>
      <c r="CK162" s="243">
        <v>0</v>
      </c>
      <c r="CL162" s="243">
        <v>3</v>
      </c>
      <c r="CM162" s="244">
        <f t="shared" si="53"/>
        <v>3</v>
      </c>
      <c r="CN162" s="243"/>
      <c r="CO162" s="243">
        <f t="shared" si="54"/>
        <v>3</v>
      </c>
      <c r="CP162" s="245">
        <f t="shared" si="55"/>
        <v>1</v>
      </c>
      <c r="CR162" s="226"/>
    </row>
    <row r="163" spans="1:96" s="246" customFormat="1" ht="42" customHeight="1" x14ac:dyDescent="0.25">
      <c r="A163" s="227">
        <v>4</v>
      </c>
      <c r="B163" s="228">
        <f t="shared" si="52"/>
        <v>154</v>
      </c>
      <c r="C163" s="229">
        <v>19094</v>
      </c>
      <c r="D163" s="228" t="s">
        <v>185</v>
      </c>
      <c r="E163" s="228" t="s">
        <v>2</v>
      </c>
      <c r="F163" s="230" t="s">
        <v>8</v>
      </c>
      <c r="G163" s="231" t="s">
        <v>874</v>
      </c>
      <c r="H163" s="231" t="s">
        <v>875</v>
      </c>
      <c r="I163" s="230" t="s">
        <v>876</v>
      </c>
      <c r="J163" s="232">
        <f t="shared" si="41"/>
        <v>0</v>
      </c>
      <c r="K163" s="232">
        <v>45015</v>
      </c>
      <c r="L163" s="230" t="s">
        <v>330</v>
      </c>
      <c r="M163" s="233">
        <v>309525146</v>
      </c>
      <c r="N163" s="228" t="s">
        <v>877</v>
      </c>
      <c r="O163" s="228" t="s">
        <v>252</v>
      </c>
      <c r="P163" s="230" t="s">
        <v>193</v>
      </c>
      <c r="Q163" s="230" t="s">
        <v>227</v>
      </c>
      <c r="R163" s="230" t="s">
        <v>228</v>
      </c>
      <c r="S163" s="230" t="s">
        <v>318</v>
      </c>
      <c r="T163" s="230">
        <v>50</v>
      </c>
      <c r="U163" s="234">
        <v>135</v>
      </c>
      <c r="V163" s="234">
        <v>55</v>
      </c>
      <c r="W163" s="234">
        <v>0</v>
      </c>
      <c r="X163" s="234">
        <v>0</v>
      </c>
      <c r="Y163" s="234">
        <v>5</v>
      </c>
      <c r="Z163" s="235">
        <f t="shared" si="56"/>
        <v>500</v>
      </c>
      <c r="AA163" s="235">
        <f t="shared" si="56"/>
        <v>360</v>
      </c>
      <c r="AB163" s="236">
        <f t="shared" si="56"/>
        <v>500</v>
      </c>
      <c r="AC163" s="236">
        <f t="shared" si="56"/>
        <v>500</v>
      </c>
      <c r="AD163" s="234">
        <v>200</v>
      </c>
      <c r="AE163" s="234">
        <v>60</v>
      </c>
      <c r="AF163" s="237">
        <v>200</v>
      </c>
      <c r="AG163" s="237">
        <v>200</v>
      </c>
      <c r="AH163" s="234">
        <v>300</v>
      </c>
      <c r="AI163" s="234">
        <v>300</v>
      </c>
      <c r="AJ163" s="237">
        <v>300</v>
      </c>
      <c r="AK163" s="237">
        <v>300</v>
      </c>
      <c r="AL163" s="234"/>
      <c r="AM163" s="234">
        <v>0</v>
      </c>
      <c r="AN163" s="237">
        <v>0</v>
      </c>
      <c r="AO163" s="237">
        <v>0</v>
      </c>
      <c r="AP163" s="234"/>
      <c r="AQ163" s="234">
        <v>0</v>
      </c>
      <c r="AR163" s="237">
        <v>0</v>
      </c>
      <c r="AS163" s="237">
        <v>0</v>
      </c>
      <c r="AT163" s="230"/>
      <c r="AU163" s="230"/>
      <c r="AV163" s="238">
        <f t="shared" si="57"/>
        <v>4</v>
      </c>
      <c r="AW163" s="238">
        <f t="shared" si="57"/>
        <v>4</v>
      </c>
      <c r="AX163" s="234">
        <v>4</v>
      </c>
      <c r="AY163" s="234">
        <v>2</v>
      </c>
      <c r="AZ163" s="229"/>
      <c r="BA163" s="234">
        <v>2</v>
      </c>
      <c r="BB163" s="229"/>
      <c r="BC163" s="234">
        <v>0</v>
      </c>
      <c r="BD163" s="232">
        <v>45015</v>
      </c>
      <c r="BE163" s="232">
        <v>45014</v>
      </c>
      <c r="BF163" s="239" t="s">
        <v>452</v>
      </c>
      <c r="BG163" s="230" t="s">
        <v>217</v>
      </c>
      <c r="BH163" s="230">
        <v>0</v>
      </c>
      <c r="BI163" s="240"/>
      <c r="BJ163" s="241">
        <v>0</v>
      </c>
      <c r="BK163" s="242" t="s">
        <v>468</v>
      </c>
      <c r="BL163" s="242"/>
      <c r="BM163" s="242" t="s">
        <v>853</v>
      </c>
      <c r="BN163" s="231" t="s">
        <v>200</v>
      </c>
      <c r="BO163" s="231">
        <f t="shared" si="44"/>
        <v>2023</v>
      </c>
      <c r="BP163" s="231">
        <f t="shared" si="45"/>
        <v>1</v>
      </c>
      <c r="BQ163" s="231" t="str">
        <f t="shared" si="60"/>
        <v>MMMM</v>
      </c>
      <c r="BR163" s="231" t="s">
        <v>255</v>
      </c>
      <c r="BS163" s="231">
        <f t="shared" si="47"/>
        <v>30</v>
      </c>
      <c r="BT163" s="231">
        <v>31</v>
      </c>
      <c r="BU163" s="231" t="s">
        <v>255</v>
      </c>
      <c r="BV163" s="231">
        <v>1</v>
      </c>
      <c r="BW163" s="231"/>
      <c r="BX163" s="231"/>
      <c r="BY163" s="231"/>
      <c r="BZ163" s="238">
        <f t="shared" si="48"/>
        <v>0</v>
      </c>
      <c r="CA163" s="231"/>
      <c r="CB163" s="231" t="str">
        <f t="shared" si="59"/>
        <v>Урганч тумани ҳокими ўринбосари</v>
      </c>
      <c r="CC163" s="231" t="s">
        <v>233</v>
      </c>
      <c r="CD163" s="231" t="s">
        <v>234</v>
      </c>
      <c r="CE163" s="231" t="s">
        <v>206</v>
      </c>
      <c r="CF163" s="231" t="s">
        <v>860</v>
      </c>
      <c r="CG163" s="231" t="s">
        <v>472</v>
      </c>
      <c r="CH163" s="231"/>
      <c r="CI163" s="231"/>
      <c r="CJ163" s="231"/>
      <c r="CK163" s="243">
        <v>1</v>
      </c>
      <c r="CL163" s="243">
        <v>2</v>
      </c>
      <c r="CM163" s="244">
        <f t="shared" si="53"/>
        <v>1</v>
      </c>
      <c r="CN163" s="243">
        <v>5</v>
      </c>
      <c r="CO163" s="243">
        <f t="shared" si="54"/>
        <v>6</v>
      </c>
      <c r="CP163" s="245">
        <f t="shared" si="55"/>
        <v>2</v>
      </c>
      <c r="CR163" s="226"/>
    </row>
    <row r="164" spans="1:96" s="246" customFormat="1" ht="42" customHeight="1" x14ac:dyDescent="0.25">
      <c r="A164" s="227">
        <v>4</v>
      </c>
      <c r="B164" s="228">
        <f t="shared" si="52"/>
        <v>155</v>
      </c>
      <c r="C164" s="229">
        <v>19093</v>
      </c>
      <c r="D164" s="228" t="s">
        <v>185</v>
      </c>
      <c r="E164" s="228" t="s">
        <v>2</v>
      </c>
      <c r="F164" s="230" t="s">
        <v>8</v>
      </c>
      <c r="G164" s="231" t="s">
        <v>878</v>
      </c>
      <c r="H164" s="231" t="s">
        <v>879</v>
      </c>
      <c r="I164" s="230" t="s">
        <v>880</v>
      </c>
      <c r="J164" s="232">
        <f t="shared" si="41"/>
        <v>0</v>
      </c>
      <c r="K164" s="232">
        <v>45046</v>
      </c>
      <c r="L164" s="230" t="s">
        <v>330</v>
      </c>
      <c r="M164" s="233">
        <v>309480591</v>
      </c>
      <c r="N164" s="228" t="s">
        <v>881</v>
      </c>
      <c r="O164" s="228" t="s">
        <v>192</v>
      </c>
      <c r="P164" s="230" t="s">
        <v>213</v>
      </c>
      <c r="Q164" s="230" t="s">
        <v>303</v>
      </c>
      <c r="R164" s="230"/>
      <c r="S164" s="230" t="s">
        <v>215</v>
      </c>
      <c r="T164" s="230">
        <v>50</v>
      </c>
      <c r="U164" s="234">
        <v>110</v>
      </c>
      <c r="V164" s="234">
        <v>101.2</v>
      </c>
      <c r="W164" s="234">
        <v>0</v>
      </c>
      <c r="X164" s="234">
        <v>0</v>
      </c>
      <c r="Y164" s="234">
        <v>4</v>
      </c>
      <c r="Z164" s="235">
        <f t="shared" si="56"/>
        <v>220</v>
      </c>
      <c r="AA164" s="235">
        <f t="shared" si="56"/>
        <v>150</v>
      </c>
      <c r="AB164" s="236">
        <f t="shared" si="56"/>
        <v>220</v>
      </c>
      <c r="AC164" s="236">
        <f t="shared" si="56"/>
        <v>220</v>
      </c>
      <c r="AD164" s="234">
        <v>100</v>
      </c>
      <c r="AE164" s="234">
        <v>30</v>
      </c>
      <c r="AF164" s="237">
        <v>100</v>
      </c>
      <c r="AG164" s="237">
        <v>100</v>
      </c>
      <c r="AH164" s="234">
        <v>120</v>
      </c>
      <c r="AI164" s="234">
        <v>120</v>
      </c>
      <c r="AJ164" s="237">
        <v>120</v>
      </c>
      <c r="AK164" s="237">
        <v>120</v>
      </c>
      <c r="AL164" s="234"/>
      <c r="AM164" s="234">
        <v>0</v>
      </c>
      <c r="AN164" s="237">
        <v>0</v>
      </c>
      <c r="AO164" s="237">
        <v>0</v>
      </c>
      <c r="AP164" s="234"/>
      <c r="AQ164" s="234">
        <v>0</v>
      </c>
      <c r="AR164" s="237">
        <v>0</v>
      </c>
      <c r="AS164" s="237">
        <v>0</v>
      </c>
      <c r="AT164" s="230"/>
      <c r="AU164" s="230"/>
      <c r="AV164" s="238">
        <f t="shared" si="57"/>
        <v>2</v>
      </c>
      <c r="AW164" s="238">
        <f t="shared" si="57"/>
        <v>2</v>
      </c>
      <c r="AX164" s="234">
        <v>2</v>
      </c>
      <c r="AY164" s="234">
        <v>2</v>
      </c>
      <c r="AZ164" s="229"/>
      <c r="BA164" s="234">
        <v>0</v>
      </c>
      <c r="BB164" s="229"/>
      <c r="BC164" s="234">
        <v>0</v>
      </c>
      <c r="BD164" s="232">
        <v>45046</v>
      </c>
      <c r="BE164" s="232">
        <v>45035</v>
      </c>
      <c r="BF164" s="239" t="s">
        <v>458</v>
      </c>
      <c r="BG164" s="230" t="s">
        <v>197</v>
      </c>
      <c r="BH164" s="230">
        <v>0</v>
      </c>
      <c r="BI164" s="240"/>
      <c r="BJ164" s="241">
        <v>0</v>
      </c>
      <c r="BK164" s="242" t="s">
        <v>468</v>
      </c>
      <c r="BL164" s="242"/>
      <c r="BM164" s="242" t="s">
        <v>853</v>
      </c>
      <c r="BN164" s="231" t="s">
        <v>200</v>
      </c>
      <c r="BO164" s="231">
        <f t="shared" si="44"/>
        <v>2023</v>
      </c>
      <c r="BP164" s="231">
        <f t="shared" si="45"/>
        <v>2</v>
      </c>
      <c r="BQ164" s="231" t="str">
        <f t="shared" si="60"/>
        <v>MMMM</v>
      </c>
      <c r="BR164" s="231" t="s">
        <v>232</v>
      </c>
      <c r="BS164" s="231">
        <f t="shared" si="47"/>
        <v>30</v>
      </c>
      <c r="BT164" s="231">
        <v>21</v>
      </c>
      <c r="BU164" s="231" t="s">
        <v>232</v>
      </c>
      <c r="BV164" s="231">
        <v>2</v>
      </c>
      <c r="BW164" s="231"/>
      <c r="BX164" s="231"/>
      <c r="BY164" s="231"/>
      <c r="BZ164" s="238">
        <f t="shared" si="48"/>
        <v>0</v>
      </c>
      <c r="CA164" s="231"/>
      <c r="CB164" s="231" t="str">
        <f t="shared" si="59"/>
        <v>Урганч тумани ҳокими ўринбосари</v>
      </c>
      <c r="CC164" s="231" t="s">
        <v>304</v>
      </c>
      <c r="CD164" s="231" t="s">
        <v>305</v>
      </c>
      <c r="CE164" s="231" t="s">
        <v>206</v>
      </c>
      <c r="CF164" s="231" t="s">
        <v>854</v>
      </c>
      <c r="CG164" s="231" t="s">
        <v>204</v>
      </c>
      <c r="CH164" s="231"/>
      <c r="CI164" s="231"/>
      <c r="CJ164" s="231"/>
      <c r="CK164" s="243">
        <v>3</v>
      </c>
      <c r="CL164" s="243">
        <v>3</v>
      </c>
      <c r="CM164" s="244">
        <f t="shared" si="53"/>
        <v>0</v>
      </c>
      <c r="CN164" s="243"/>
      <c r="CO164" s="243">
        <f t="shared" si="54"/>
        <v>0</v>
      </c>
      <c r="CP164" s="245">
        <f t="shared" si="55"/>
        <v>-2</v>
      </c>
      <c r="CR164" s="226"/>
    </row>
    <row r="165" spans="1:96" s="246" customFormat="1" ht="42" customHeight="1" x14ac:dyDescent="0.25">
      <c r="A165" s="227">
        <v>4</v>
      </c>
      <c r="B165" s="228">
        <f t="shared" si="52"/>
        <v>156</v>
      </c>
      <c r="C165" s="229">
        <v>19089</v>
      </c>
      <c r="D165" s="228" t="s">
        <v>185</v>
      </c>
      <c r="E165" s="228" t="s">
        <v>2</v>
      </c>
      <c r="F165" s="230" t="s">
        <v>8</v>
      </c>
      <c r="G165" s="231" t="s">
        <v>882</v>
      </c>
      <c r="H165" s="231" t="s">
        <v>883</v>
      </c>
      <c r="I165" s="230" t="s">
        <v>884</v>
      </c>
      <c r="J165" s="232">
        <f t="shared" si="41"/>
        <v>0</v>
      </c>
      <c r="K165" s="232">
        <v>45046</v>
      </c>
      <c r="L165" s="230" t="s">
        <v>330</v>
      </c>
      <c r="M165" s="233">
        <v>309452530</v>
      </c>
      <c r="N165" s="228" t="s">
        <v>885</v>
      </c>
      <c r="O165" s="228" t="s">
        <v>192</v>
      </c>
      <c r="P165" s="230" t="s">
        <v>213</v>
      </c>
      <c r="Q165" s="230" t="s">
        <v>886</v>
      </c>
      <c r="R165" s="230"/>
      <c r="S165" s="230" t="s">
        <v>887</v>
      </c>
      <c r="T165" s="230">
        <v>5</v>
      </c>
      <c r="U165" s="234">
        <v>105</v>
      </c>
      <c r="V165" s="234">
        <v>96.600000000000009</v>
      </c>
      <c r="W165" s="234">
        <v>0</v>
      </c>
      <c r="X165" s="234">
        <v>0</v>
      </c>
      <c r="Y165" s="234">
        <v>4</v>
      </c>
      <c r="Z165" s="235">
        <f t="shared" si="56"/>
        <v>200</v>
      </c>
      <c r="AA165" s="235">
        <f t="shared" si="56"/>
        <v>170</v>
      </c>
      <c r="AB165" s="236">
        <f t="shared" si="56"/>
        <v>200</v>
      </c>
      <c r="AC165" s="236">
        <f t="shared" si="56"/>
        <v>200</v>
      </c>
      <c r="AD165" s="234">
        <v>50</v>
      </c>
      <c r="AE165" s="234">
        <v>20</v>
      </c>
      <c r="AF165" s="237">
        <v>50</v>
      </c>
      <c r="AG165" s="237">
        <v>50</v>
      </c>
      <c r="AH165" s="234">
        <v>150</v>
      </c>
      <c r="AI165" s="234">
        <v>150</v>
      </c>
      <c r="AJ165" s="237">
        <v>150</v>
      </c>
      <c r="AK165" s="237">
        <v>150</v>
      </c>
      <c r="AL165" s="234"/>
      <c r="AM165" s="234">
        <v>0</v>
      </c>
      <c r="AN165" s="237">
        <v>0</v>
      </c>
      <c r="AO165" s="237">
        <v>0</v>
      </c>
      <c r="AP165" s="234"/>
      <c r="AQ165" s="234">
        <v>0</v>
      </c>
      <c r="AR165" s="237">
        <v>0</v>
      </c>
      <c r="AS165" s="237">
        <v>0</v>
      </c>
      <c r="AT165" s="230"/>
      <c r="AU165" s="230"/>
      <c r="AV165" s="238">
        <f t="shared" si="57"/>
        <v>2</v>
      </c>
      <c r="AW165" s="238">
        <f t="shared" si="57"/>
        <v>2</v>
      </c>
      <c r="AX165" s="234">
        <v>2</v>
      </c>
      <c r="AY165" s="234">
        <v>2</v>
      </c>
      <c r="AZ165" s="229"/>
      <c r="BA165" s="234">
        <v>0</v>
      </c>
      <c r="BB165" s="229"/>
      <c r="BC165" s="234">
        <v>0</v>
      </c>
      <c r="BD165" s="232">
        <v>45046</v>
      </c>
      <c r="BE165" s="232">
        <v>45044</v>
      </c>
      <c r="BF165" s="239" t="s">
        <v>448</v>
      </c>
      <c r="BG165" s="230" t="s">
        <v>197</v>
      </c>
      <c r="BH165" s="230">
        <v>0</v>
      </c>
      <c r="BI165" s="240"/>
      <c r="BJ165" s="241">
        <v>0</v>
      </c>
      <c r="BK165" s="242" t="s">
        <v>468</v>
      </c>
      <c r="BL165" s="242"/>
      <c r="BM165" s="242" t="s">
        <v>853</v>
      </c>
      <c r="BN165" s="231" t="s">
        <v>200</v>
      </c>
      <c r="BO165" s="231">
        <f t="shared" si="44"/>
        <v>2023</v>
      </c>
      <c r="BP165" s="231">
        <f t="shared" si="45"/>
        <v>2</v>
      </c>
      <c r="BQ165" s="231" t="str">
        <f t="shared" si="60"/>
        <v>MMMM</v>
      </c>
      <c r="BR165" s="231" t="s">
        <v>232</v>
      </c>
      <c r="BS165" s="231">
        <f t="shared" si="47"/>
        <v>30</v>
      </c>
      <c r="BT165" s="231">
        <v>28</v>
      </c>
      <c r="BU165" s="231" t="s">
        <v>232</v>
      </c>
      <c r="BV165" s="231">
        <v>2</v>
      </c>
      <c r="BW165" s="231"/>
      <c r="BX165" s="231"/>
      <c r="BY165" s="231"/>
      <c r="BZ165" s="238">
        <f t="shared" si="48"/>
        <v>0</v>
      </c>
      <c r="CA165" s="231"/>
      <c r="CB165" s="231" t="str">
        <f t="shared" si="59"/>
        <v>Урганч тумани ҳокими ўринбосари</v>
      </c>
      <c r="CC165" s="231" t="s">
        <v>304</v>
      </c>
      <c r="CD165" s="231" t="s">
        <v>888</v>
      </c>
      <c r="CE165" s="231" t="s">
        <v>889</v>
      </c>
      <c r="CF165" s="231" t="s">
        <v>854</v>
      </c>
      <c r="CG165" s="231" t="s">
        <v>204</v>
      </c>
      <c r="CH165" s="231"/>
      <c r="CI165" s="231"/>
      <c r="CJ165" s="231"/>
      <c r="CK165" s="243">
        <v>0</v>
      </c>
      <c r="CL165" s="243">
        <v>2</v>
      </c>
      <c r="CM165" s="244">
        <f t="shared" si="53"/>
        <v>2</v>
      </c>
      <c r="CN165" s="243">
        <v>2</v>
      </c>
      <c r="CO165" s="243">
        <f t="shared" si="54"/>
        <v>4</v>
      </c>
      <c r="CP165" s="245">
        <f t="shared" si="55"/>
        <v>2</v>
      </c>
      <c r="CR165" s="226"/>
    </row>
    <row r="166" spans="1:96" s="246" customFormat="1" ht="42" customHeight="1" x14ac:dyDescent="0.25">
      <c r="A166" s="227">
        <v>4</v>
      </c>
      <c r="B166" s="228">
        <f t="shared" si="52"/>
        <v>157</v>
      </c>
      <c r="C166" s="229">
        <v>19087</v>
      </c>
      <c r="D166" s="228" t="s">
        <v>185</v>
      </c>
      <c r="E166" s="228" t="s">
        <v>2</v>
      </c>
      <c r="F166" s="230" t="s">
        <v>8</v>
      </c>
      <c r="G166" s="231" t="s">
        <v>890</v>
      </c>
      <c r="H166" s="231" t="s">
        <v>891</v>
      </c>
      <c r="I166" s="230" t="s">
        <v>892</v>
      </c>
      <c r="J166" s="232">
        <f t="shared" si="41"/>
        <v>0</v>
      </c>
      <c r="K166" s="232">
        <v>45017</v>
      </c>
      <c r="L166" s="230" t="s">
        <v>189</v>
      </c>
      <c r="M166" s="233">
        <v>309443067</v>
      </c>
      <c r="N166" s="228" t="s">
        <v>885</v>
      </c>
      <c r="O166" s="228" t="s">
        <v>192</v>
      </c>
      <c r="P166" s="230" t="s">
        <v>193</v>
      </c>
      <c r="Q166" s="230" t="s">
        <v>626</v>
      </c>
      <c r="R166" s="230"/>
      <c r="S166" s="230" t="s">
        <v>195</v>
      </c>
      <c r="T166" s="230" t="s">
        <v>893</v>
      </c>
      <c r="U166" s="234">
        <v>210</v>
      </c>
      <c r="V166" s="234">
        <v>105</v>
      </c>
      <c r="W166" s="234">
        <v>0</v>
      </c>
      <c r="X166" s="234">
        <v>0</v>
      </c>
      <c r="Y166" s="234">
        <v>8.5</v>
      </c>
      <c r="Z166" s="235">
        <f t="shared" si="56"/>
        <v>1025</v>
      </c>
      <c r="AA166" s="235">
        <f t="shared" si="56"/>
        <v>1025</v>
      </c>
      <c r="AB166" s="236">
        <f t="shared" si="56"/>
        <v>1025</v>
      </c>
      <c r="AC166" s="236">
        <f t="shared" si="56"/>
        <v>1025</v>
      </c>
      <c r="AD166" s="234">
        <v>800</v>
      </c>
      <c r="AE166" s="234">
        <v>800</v>
      </c>
      <c r="AF166" s="237">
        <v>800</v>
      </c>
      <c r="AG166" s="237">
        <v>800</v>
      </c>
      <c r="AH166" s="234">
        <v>225</v>
      </c>
      <c r="AI166" s="234">
        <v>225</v>
      </c>
      <c r="AJ166" s="237">
        <v>225</v>
      </c>
      <c r="AK166" s="237">
        <v>225</v>
      </c>
      <c r="AL166" s="234"/>
      <c r="AM166" s="234">
        <v>0</v>
      </c>
      <c r="AN166" s="237">
        <v>0</v>
      </c>
      <c r="AO166" s="237">
        <v>0</v>
      </c>
      <c r="AP166" s="234"/>
      <c r="AQ166" s="234">
        <v>0</v>
      </c>
      <c r="AR166" s="237">
        <v>0</v>
      </c>
      <c r="AS166" s="237">
        <v>0</v>
      </c>
      <c r="AT166" s="230"/>
      <c r="AU166" s="230"/>
      <c r="AV166" s="238">
        <f t="shared" si="57"/>
        <v>5</v>
      </c>
      <c r="AW166" s="238">
        <f t="shared" si="57"/>
        <v>5</v>
      </c>
      <c r="AX166" s="234">
        <v>5</v>
      </c>
      <c r="AY166" s="234">
        <v>3</v>
      </c>
      <c r="AZ166" s="229"/>
      <c r="BA166" s="234">
        <v>2</v>
      </c>
      <c r="BB166" s="229"/>
      <c r="BC166" s="234">
        <v>0</v>
      </c>
      <c r="BD166" s="232">
        <v>45017</v>
      </c>
      <c r="BE166" s="232">
        <v>44998</v>
      </c>
      <c r="BF166" s="239" t="s">
        <v>343</v>
      </c>
      <c r="BG166" s="230" t="s">
        <v>197</v>
      </c>
      <c r="BH166" s="230">
        <v>0</v>
      </c>
      <c r="BI166" s="240"/>
      <c r="BJ166" s="241">
        <v>0</v>
      </c>
      <c r="BK166" s="242" t="s">
        <v>468</v>
      </c>
      <c r="BL166" s="242"/>
      <c r="BM166" s="242" t="s">
        <v>853</v>
      </c>
      <c r="BN166" s="231" t="s">
        <v>200</v>
      </c>
      <c r="BO166" s="231">
        <f t="shared" si="44"/>
        <v>2023</v>
      </c>
      <c r="BP166" s="231">
        <f t="shared" si="45"/>
        <v>2</v>
      </c>
      <c r="BQ166" s="231" t="str">
        <f t="shared" si="60"/>
        <v>MMMM</v>
      </c>
      <c r="BR166" s="231"/>
      <c r="BS166" s="231">
        <f t="shared" si="47"/>
        <v>1</v>
      </c>
      <c r="BT166" s="231">
        <v>17</v>
      </c>
      <c r="BU166" s="231" t="s">
        <v>481</v>
      </c>
      <c r="BV166" s="231">
        <v>1</v>
      </c>
      <c r="BW166" s="231"/>
      <c r="BX166" s="231"/>
      <c r="BY166" s="231"/>
      <c r="BZ166" s="238">
        <f t="shared" si="48"/>
        <v>0</v>
      </c>
      <c r="CA166" s="231"/>
      <c r="CB166" s="231" t="str">
        <f t="shared" si="59"/>
        <v>Урганч тумани ҳокими ўринбосари</v>
      </c>
      <c r="CC166" s="231" t="s">
        <v>202</v>
      </c>
      <c r="CD166" s="231" t="s">
        <v>859</v>
      </c>
      <c r="CE166" s="231" t="s">
        <v>204</v>
      </c>
      <c r="CF166" s="231" t="s">
        <v>854</v>
      </c>
      <c r="CG166" s="231" t="s">
        <v>204</v>
      </c>
      <c r="CH166" s="231"/>
      <c r="CI166" s="231"/>
      <c r="CJ166" s="231"/>
      <c r="CK166" s="243">
        <v>0</v>
      </c>
      <c r="CL166" s="243">
        <v>0</v>
      </c>
      <c r="CM166" s="244">
        <f t="shared" si="53"/>
        <v>0</v>
      </c>
      <c r="CN166" s="243"/>
      <c r="CO166" s="243">
        <f t="shared" si="54"/>
        <v>0</v>
      </c>
      <c r="CP166" s="245">
        <f t="shared" si="55"/>
        <v>-5</v>
      </c>
      <c r="CR166" s="226"/>
    </row>
    <row r="167" spans="1:96" s="246" customFormat="1" ht="42" customHeight="1" x14ac:dyDescent="0.25">
      <c r="A167" s="227">
        <v>4</v>
      </c>
      <c r="B167" s="228">
        <f t="shared" si="52"/>
        <v>158</v>
      </c>
      <c r="C167" s="229">
        <v>19084</v>
      </c>
      <c r="D167" s="228" t="s">
        <v>185</v>
      </c>
      <c r="E167" s="228" t="s">
        <v>2</v>
      </c>
      <c r="F167" s="230" t="s">
        <v>8</v>
      </c>
      <c r="G167" s="231" t="s">
        <v>894</v>
      </c>
      <c r="H167" s="231" t="s">
        <v>895</v>
      </c>
      <c r="I167" s="230" t="s">
        <v>896</v>
      </c>
      <c r="J167" s="232">
        <f t="shared" si="41"/>
        <v>0</v>
      </c>
      <c r="K167" s="232">
        <v>45108</v>
      </c>
      <c r="L167" s="230" t="s">
        <v>330</v>
      </c>
      <c r="M167" s="233">
        <v>309364284</v>
      </c>
      <c r="N167" s="228" t="s">
        <v>897</v>
      </c>
      <c r="O167" s="228" t="s">
        <v>252</v>
      </c>
      <c r="P167" s="230" t="s">
        <v>193</v>
      </c>
      <c r="Q167" s="230" t="s">
        <v>626</v>
      </c>
      <c r="R167" s="230"/>
      <c r="S167" s="230" t="s">
        <v>195</v>
      </c>
      <c r="T167" s="230" t="s">
        <v>893</v>
      </c>
      <c r="U167" s="234">
        <v>75</v>
      </c>
      <c r="V167" s="234">
        <v>21</v>
      </c>
      <c r="W167" s="234">
        <v>0</v>
      </c>
      <c r="X167" s="234">
        <v>0</v>
      </c>
      <c r="Y167" s="234">
        <v>3</v>
      </c>
      <c r="Z167" s="235">
        <f t="shared" si="56"/>
        <v>172</v>
      </c>
      <c r="AA167" s="235">
        <f t="shared" si="56"/>
        <v>130</v>
      </c>
      <c r="AB167" s="236">
        <f t="shared" si="56"/>
        <v>142</v>
      </c>
      <c r="AC167" s="236">
        <f t="shared" si="56"/>
        <v>142</v>
      </c>
      <c r="AD167" s="234">
        <v>50</v>
      </c>
      <c r="AE167" s="234">
        <v>8</v>
      </c>
      <c r="AF167" s="237">
        <v>50</v>
      </c>
      <c r="AG167" s="237">
        <v>50</v>
      </c>
      <c r="AH167" s="234">
        <v>122</v>
      </c>
      <c r="AI167" s="234">
        <v>122</v>
      </c>
      <c r="AJ167" s="237">
        <v>92</v>
      </c>
      <c r="AK167" s="237">
        <v>92</v>
      </c>
      <c r="AL167" s="234"/>
      <c r="AM167" s="234">
        <v>0</v>
      </c>
      <c r="AN167" s="237">
        <v>0</v>
      </c>
      <c r="AO167" s="237">
        <v>0</v>
      </c>
      <c r="AP167" s="234"/>
      <c r="AQ167" s="234">
        <v>0</v>
      </c>
      <c r="AR167" s="237">
        <v>0</v>
      </c>
      <c r="AS167" s="237">
        <v>0</v>
      </c>
      <c r="AT167" s="230"/>
      <c r="AU167" s="230"/>
      <c r="AV167" s="238">
        <f t="shared" si="57"/>
        <v>2</v>
      </c>
      <c r="AW167" s="238">
        <f t="shared" si="57"/>
        <v>2</v>
      </c>
      <c r="AX167" s="234">
        <v>2</v>
      </c>
      <c r="AY167" s="234">
        <v>2</v>
      </c>
      <c r="AZ167" s="229"/>
      <c r="BA167" s="234">
        <v>0</v>
      </c>
      <c r="BB167" s="229"/>
      <c r="BC167" s="234">
        <v>0</v>
      </c>
      <c r="BD167" s="232">
        <v>45108</v>
      </c>
      <c r="BE167" s="232">
        <v>45063</v>
      </c>
      <c r="BF167" s="239" t="s">
        <v>326</v>
      </c>
      <c r="BG167" s="230" t="s">
        <v>231</v>
      </c>
      <c r="BH167" s="230">
        <v>0</v>
      </c>
      <c r="BI167" s="240"/>
      <c r="BJ167" s="241">
        <v>0</v>
      </c>
      <c r="BK167" s="242" t="s">
        <v>468</v>
      </c>
      <c r="BL167" s="242"/>
      <c r="BM167" s="242" t="s">
        <v>853</v>
      </c>
      <c r="BN167" s="231" t="s">
        <v>200</v>
      </c>
      <c r="BO167" s="231">
        <f t="shared" si="44"/>
        <v>2023</v>
      </c>
      <c r="BP167" s="231">
        <f t="shared" si="45"/>
        <v>3</v>
      </c>
      <c r="BQ167" s="231" t="str">
        <f t="shared" si="60"/>
        <v>MMMM</v>
      </c>
      <c r="BR167" s="231"/>
      <c r="BS167" s="231">
        <f t="shared" si="47"/>
        <v>1</v>
      </c>
      <c r="BT167" s="231"/>
      <c r="BU167" s="231" t="s">
        <v>218</v>
      </c>
      <c r="BV167" s="231"/>
      <c r="BW167" s="231"/>
      <c r="BX167" s="231"/>
      <c r="BY167" s="231"/>
      <c r="BZ167" s="238">
        <f t="shared" si="48"/>
        <v>0</v>
      </c>
      <c r="CA167" s="231"/>
      <c r="CB167" s="231" t="str">
        <f t="shared" si="59"/>
        <v>Урганч тумани ҳокими ўринбосари</v>
      </c>
      <c r="CC167" s="231" t="s">
        <v>202</v>
      </c>
      <c r="CD167" s="231" t="s">
        <v>859</v>
      </c>
      <c r="CE167" s="231" t="s">
        <v>204</v>
      </c>
      <c r="CF167" s="231" t="s">
        <v>873</v>
      </c>
      <c r="CG167" s="231" t="s">
        <v>206</v>
      </c>
      <c r="CH167" s="231"/>
      <c r="CI167" s="231"/>
      <c r="CJ167" s="231"/>
      <c r="CK167" s="243">
        <v>1</v>
      </c>
      <c r="CL167" s="243">
        <v>0</v>
      </c>
      <c r="CM167" s="244">
        <f t="shared" si="53"/>
        <v>-1</v>
      </c>
      <c r="CN167" s="243">
        <v>1</v>
      </c>
      <c r="CO167" s="243">
        <f t="shared" si="54"/>
        <v>0</v>
      </c>
      <c r="CP167" s="245">
        <f t="shared" si="55"/>
        <v>-2</v>
      </c>
      <c r="CR167" s="226"/>
    </row>
    <row r="168" spans="1:96" s="246" customFormat="1" ht="39" customHeight="1" x14ac:dyDescent="0.25">
      <c r="A168" s="227">
        <v>4</v>
      </c>
      <c r="B168" s="228">
        <f t="shared" si="52"/>
        <v>159</v>
      </c>
      <c r="C168" s="229">
        <v>19088</v>
      </c>
      <c r="D168" s="228" t="s">
        <v>185</v>
      </c>
      <c r="E168" s="228" t="s">
        <v>2</v>
      </c>
      <c r="F168" s="230" t="s">
        <v>8</v>
      </c>
      <c r="G168" s="231" t="s">
        <v>898</v>
      </c>
      <c r="H168" s="231" t="s">
        <v>899</v>
      </c>
      <c r="I168" s="230" t="s">
        <v>900</v>
      </c>
      <c r="J168" s="232">
        <f t="shared" si="41"/>
        <v>0</v>
      </c>
      <c r="K168" s="232">
        <v>45046</v>
      </c>
      <c r="L168" s="230" t="s">
        <v>189</v>
      </c>
      <c r="M168" s="233">
        <v>309351055</v>
      </c>
      <c r="N168" s="228" t="s">
        <v>901</v>
      </c>
      <c r="O168" s="228" t="s">
        <v>212</v>
      </c>
      <c r="P168" s="230" t="s">
        <v>193</v>
      </c>
      <c r="Q168" s="230" t="s">
        <v>626</v>
      </c>
      <c r="R168" s="230"/>
      <c r="S168" s="230" t="s">
        <v>195</v>
      </c>
      <c r="T168" s="230" t="s">
        <v>893</v>
      </c>
      <c r="U168" s="234">
        <v>55</v>
      </c>
      <c r="V168" s="234">
        <v>27</v>
      </c>
      <c r="W168" s="234">
        <v>0</v>
      </c>
      <c r="X168" s="234">
        <v>0</v>
      </c>
      <c r="Y168" s="234">
        <v>2</v>
      </c>
      <c r="Z168" s="235">
        <f t="shared" si="56"/>
        <v>200</v>
      </c>
      <c r="AA168" s="235">
        <f t="shared" si="56"/>
        <v>200</v>
      </c>
      <c r="AB168" s="236">
        <f t="shared" si="56"/>
        <v>200</v>
      </c>
      <c r="AC168" s="236">
        <f t="shared" si="56"/>
        <v>200</v>
      </c>
      <c r="AD168" s="234">
        <v>65</v>
      </c>
      <c r="AE168" s="234">
        <v>65</v>
      </c>
      <c r="AF168" s="237">
        <v>65</v>
      </c>
      <c r="AG168" s="237">
        <v>65</v>
      </c>
      <c r="AH168" s="234">
        <v>135</v>
      </c>
      <c r="AI168" s="234">
        <v>135</v>
      </c>
      <c r="AJ168" s="237">
        <v>135</v>
      </c>
      <c r="AK168" s="237">
        <v>135</v>
      </c>
      <c r="AL168" s="234"/>
      <c r="AM168" s="234">
        <v>0</v>
      </c>
      <c r="AN168" s="237">
        <v>0</v>
      </c>
      <c r="AO168" s="237">
        <v>0</v>
      </c>
      <c r="AP168" s="234"/>
      <c r="AQ168" s="234">
        <v>0</v>
      </c>
      <c r="AR168" s="237">
        <v>0</v>
      </c>
      <c r="AS168" s="237">
        <v>0</v>
      </c>
      <c r="AT168" s="230"/>
      <c r="AU168" s="230"/>
      <c r="AV168" s="238">
        <f t="shared" si="57"/>
        <v>2</v>
      </c>
      <c r="AW168" s="238">
        <f t="shared" si="57"/>
        <v>2</v>
      </c>
      <c r="AX168" s="234">
        <v>2</v>
      </c>
      <c r="AY168" s="234">
        <v>2</v>
      </c>
      <c r="AZ168" s="229"/>
      <c r="BA168" s="234">
        <v>0</v>
      </c>
      <c r="BB168" s="229"/>
      <c r="BC168" s="234">
        <v>0</v>
      </c>
      <c r="BD168" s="232">
        <v>45046</v>
      </c>
      <c r="BE168" s="232">
        <v>44998</v>
      </c>
      <c r="BF168" s="239" t="s">
        <v>418</v>
      </c>
      <c r="BG168" s="230" t="s">
        <v>197</v>
      </c>
      <c r="BH168" s="230">
        <v>0</v>
      </c>
      <c r="BI168" s="240"/>
      <c r="BJ168" s="241">
        <v>0</v>
      </c>
      <c r="BK168" s="242" t="s">
        <v>468</v>
      </c>
      <c r="BL168" s="242"/>
      <c r="BM168" s="242" t="s">
        <v>853</v>
      </c>
      <c r="BN168" s="231" t="s">
        <v>200</v>
      </c>
      <c r="BO168" s="231">
        <f t="shared" si="44"/>
        <v>2023</v>
      </c>
      <c r="BP168" s="231">
        <f t="shared" si="45"/>
        <v>2</v>
      </c>
      <c r="BQ168" s="231" t="str">
        <f t="shared" si="60"/>
        <v>MMMM</v>
      </c>
      <c r="BR168" s="231"/>
      <c r="BS168" s="231">
        <f t="shared" si="47"/>
        <v>30</v>
      </c>
      <c r="BT168" s="231">
        <v>17</v>
      </c>
      <c r="BU168" s="231" t="s">
        <v>481</v>
      </c>
      <c r="BV168" s="231">
        <v>1</v>
      </c>
      <c r="BW168" s="231"/>
      <c r="BX168" s="231"/>
      <c r="BY168" s="231"/>
      <c r="BZ168" s="238">
        <f t="shared" si="48"/>
        <v>0</v>
      </c>
      <c r="CA168" s="231"/>
      <c r="CB168" s="231" t="str">
        <f t="shared" si="59"/>
        <v>Урганч тумани ҳокими ўринбосари</v>
      </c>
      <c r="CC168" s="231" t="s">
        <v>202</v>
      </c>
      <c r="CD168" s="231" t="s">
        <v>859</v>
      </c>
      <c r="CE168" s="231" t="s">
        <v>204</v>
      </c>
      <c r="CF168" s="231" t="s">
        <v>873</v>
      </c>
      <c r="CG168" s="231" t="s">
        <v>206</v>
      </c>
      <c r="CH168" s="231"/>
      <c r="CI168" s="231"/>
      <c r="CJ168" s="231"/>
      <c r="CK168" s="243">
        <v>1</v>
      </c>
      <c r="CL168" s="243">
        <v>1</v>
      </c>
      <c r="CM168" s="244">
        <f t="shared" si="53"/>
        <v>0</v>
      </c>
      <c r="CN168" s="243"/>
      <c r="CO168" s="243">
        <f t="shared" si="54"/>
        <v>0</v>
      </c>
      <c r="CP168" s="245">
        <f t="shared" si="55"/>
        <v>-2</v>
      </c>
      <c r="CR168" s="226"/>
    </row>
    <row r="169" spans="1:96" s="246" customFormat="1" ht="39" customHeight="1" x14ac:dyDescent="0.25">
      <c r="A169" s="227">
        <v>4</v>
      </c>
      <c r="B169" s="228">
        <f t="shared" si="52"/>
        <v>160</v>
      </c>
      <c r="C169" s="229">
        <v>36643</v>
      </c>
      <c r="D169" s="228" t="s">
        <v>222</v>
      </c>
      <c r="E169" s="228" t="s">
        <v>2</v>
      </c>
      <c r="F169" s="230" t="s">
        <v>8</v>
      </c>
      <c r="G169" s="231" t="s">
        <v>902</v>
      </c>
      <c r="H169" s="231" t="s">
        <v>903</v>
      </c>
      <c r="I169" s="230" t="s">
        <v>904</v>
      </c>
      <c r="J169" s="232">
        <f t="shared" si="41"/>
        <v>0</v>
      </c>
      <c r="K169" s="232">
        <v>45261</v>
      </c>
      <c r="L169" s="230" t="s">
        <v>401</v>
      </c>
      <c r="M169" s="242">
        <v>309292596</v>
      </c>
      <c r="N169" s="230" t="s">
        <v>905</v>
      </c>
      <c r="O169" s="230" t="s">
        <v>212</v>
      </c>
      <c r="P169" s="230" t="s">
        <v>240</v>
      </c>
      <c r="Q169" s="230" t="s">
        <v>364</v>
      </c>
      <c r="R169" s="230" t="s">
        <v>365</v>
      </c>
      <c r="S169" s="230" t="s">
        <v>366</v>
      </c>
      <c r="T169" s="230">
        <v>5</v>
      </c>
      <c r="U169" s="230">
        <v>110</v>
      </c>
      <c r="V169" s="230">
        <v>35</v>
      </c>
      <c r="W169" s="230">
        <v>0</v>
      </c>
      <c r="X169" s="230">
        <v>0</v>
      </c>
      <c r="Y169" s="234">
        <v>4.5</v>
      </c>
      <c r="Z169" s="235">
        <f t="shared" si="56"/>
        <v>320</v>
      </c>
      <c r="AA169" s="235">
        <f t="shared" si="56"/>
        <v>193</v>
      </c>
      <c r="AB169" s="236">
        <f t="shared" si="56"/>
        <v>247</v>
      </c>
      <c r="AC169" s="236">
        <f t="shared" si="56"/>
        <v>247</v>
      </c>
      <c r="AD169" s="234">
        <v>150</v>
      </c>
      <c r="AE169" s="234">
        <v>23</v>
      </c>
      <c r="AF169" s="236">
        <v>150</v>
      </c>
      <c r="AG169" s="236">
        <v>150</v>
      </c>
      <c r="AH169" s="234">
        <v>170</v>
      </c>
      <c r="AI169" s="234">
        <v>170</v>
      </c>
      <c r="AJ169" s="237">
        <v>97</v>
      </c>
      <c r="AK169" s="237">
        <v>97</v>
      </c>
      <c r="AL169" s="234"/>
      <c r="AM169" s="234">
        <v>0</v>
      </c>
      <c r="AN169" s="237">
        <v>0</v>
      </c>
      <c r="AO169" s="237">
        <v>0</v>
      </c>
      <c r="AP169" s="234"/>
      <c r="AQ169" s="234">
        <v>0</v>
      </c>
      <c r="AR169" s="236">
        <v>0</v>
      </c>
      <c r="AS169" s="236">
        <v>0</v>
      </c>
      <c r="AT169" s="230"/>
      <c r="AU169" s="230"/>
      <c r="AV169" s="238">
        <f t="shared" si="57"/>
        <v>3</v>
      </c>
      <c r="AW169" s="238">
        <f t="shared" si="57"/>
        <v>3</v>
      </c>
      <c r="AX169" s="234">
        <v>3</v>
      </c>
      <c r="AY169" s="234">
        <v>2</v>
      </c>
      <c r="AZ169" s="229"/>
      <c r="BA169" s="234">
        <v>1</v>
      </c>
      <c r="BB169" s="229"/>
      <c r="BC169" s="234">
        <v>0</v>
      </c>
      <c r="BD169" s="232">
        <v>45261</v>
      </c>
      <c r="BE169" s="232">
        <v>45058</v>
      </c>
      <c r="BF169" s="239" t="s">
        <v>216</v>
      </c>
      <c r="BG169" s="230" t="s">
        <v>197</v>
      </c>
      <c r="BH169" s="230"/>
      <c r="BI169" s="240"/>
      <c r="BJ169" s="241"/>
      <c r="BK169" s="242" t="s">
        <v>468</v>
      </c>
      <c r="BL169" s="242"/>
      <c r="BM169" s="242" t="s">
        <v>853</v>
      </c>
      <c r="BN169" s="231" t="s">
        <v>200</v>
      </c>
      <c r="BO169" s="231">
        <f t="shared" si="44"/>
        <v>2023</v>
      </c>
      <c r="BP169" s="231">
        <f t="shared" si="45"/>
        <v>4</v>
      </c>
      <c r="BQ169" s="231" t="str">
        <f t="shared" si="60"/>
        <v>MMMM</v>
      </c>
      <c r="BR169" s="231"/>
      <c r="BS169" s="231">
        <f t="shared" si="47"/>
        <v>1</v>
      </c>
      <c r="BT169" s="231"/>
      <c r="BU169" s="231" t="s">
        <v>218</v>
      </c>
      <c r="BV169" s="231"/>
      <c r="BW169" s="231"/>
      <c r="BX169" s="231"/>
      <c r="BY169" s="231"/>
      <c r="BZ169" s="238">
        <f t="shared" si="48"/>
        <v>0</v>
      </c>
      <c r="CA169" s="231"/>
      <c r="CB169" s="231"/>
      <c r="CC169" s="231" t="s">
        <v>219</v>
      </c>
      <c r="CD169" s="231" t="s">
        <v>220</v>
      </c>
      <c r="CE169" s="231" t="s">
        <v>221</v>
      </c>
      <c r="CF169" s="231" t="s">
        <v>854</v>
      </c>
      <c r="CG169" s="231" t="s">
        <v>204</v>
      </c>
      <c r="CH169" s="231"/>
      <c r="CI169" s="231"/>
      <c r="CJ169" s="231"/>
      <c r="CK169" s="243">
        <v>0</v>
      </c>
      <c r="CL169" s="243"/>
      <c r="CM169" s="244">
        <f t="shared" si="53"/>
        <v>0</v>
      </c>
      <c r="CN169" s="243"/>
      <c r="CO169" s="243">
        <f t="shared" si="54"/>
        <v>0</v>
      </c>
      <c r="CP169" s="245">
        <f t="shared" si="55"/>
        <v>-3</v>
      </c>
      <c r="CR169" s="226"/>
    </row>
    <row r="170" spans="1:96" s="246" customFormat="1" ht="39" customHeight="1" x14ac:dyDescent="0.25">
      <c r="A170" s="227">
        <v>4</v>
      </c>
      <c r="B170" s="228">
        <f t="shared" si="52"/>
        <v>161</v>
      </c>
      <c r="C170" s="229">
        <v>19067</v>
      </c>
      <c r="D170" s="228" t="s">
        <v>185</v>
      </c>
      <c r="E170" s="228" t="s">
        <v>2</v>
      </c>
      <c r="F170" s="230" t="s">
        <v>8</v>
      </c>
      <c r="G170" s="231" t="s">
        <v>906</v>
      </c>
      <c r="H170" s="231" t="s">
        <v>907</v>
      </c>
      <c r="I170" s="230" t="s">
        <v>908</v>
      </c>
      <c r="J170" s="232">
        <f t="shared" si="41"/>
        <v>0</v>
      </c>
      <c r="K170" s="232">
        <v>44967</v>
      </c>
      <c r="L170" s="230" t="s">
        <v>330</v>
      </c>
      <c r="M170" s="233">
        <v>308567206</v>
      </c>
      <c r="N170" s="228" t="s">
        <v>858</v>
      </c>
      <c r="O170" s="228" t="s">
        <v>212</v>
      </c>
      <c r="P170" s="230" t="s">
        <v>213</v>
      </c>
      <c r="Q170" s="230" t="s">
        <v>303</v>
      </c>
      <c r="R170" s="230"/>
      <c r="S170" s="230" t="s">
        <v>685</v>
      </c>
      <c r="T170" s="230">
        <v>500</v>
      </c>
      <c r="U170" s="234">
        <v>950</v>
      </c>
      <c r="V170" s="234">
        <v>931</v>
      </c>
      <c r="W170" s="234">
        <v>0</v>
      </c>
      <c r="X170" s="234">
        <v>0</v>
      </c>
      <c r="Y170" s="234">
        <v>66</v>
      </c>
      <c r="Z170" s="235">
        <f t="shared" si="56"/>
        <v>2600</v>
      </c>
      <c r="AA170" s="235">
        <f t="shared" si="56"/>
        <v>2600</v>
      </c>
      <c r="AB170" s="236">
        <f t="shared" si="56"/>
        <v>1695</v>
      </c>
      <c r="AC170" s="236">
        <f t="shared" si="56"/>
        <v>1695</v>
      </c>
      <c r="AD170" s="234">
        <v>1000</v>
      </c>
      <c r="AE170" s="234">
        <v>1000</v>
      </c>
      <c r="AF170" s="237">
        <v>1000</v>
      </c>
      <c r="AG170" s="237">
        <v>1000</v>
      </c>
      <c r="AH170" s="234">
        <v>1600</v>
      </c>
      <c r="AI170" s="234">
        <v>1600</v>
      </c>
      <c r="AJ170" s="237">
        <v>695</v>
      </c>
      <c r="AK170" s="237">
        <v>695</v>
      </c>
      <c r="AL170" s="234"/>
      <c r="AM170" s="234">
        <v>0</v>
      </c>
      <c r="AN170" s="237">
        <v>0</v>
      </c>
      <c r="AO170" s="237">
        <v>0</v>
      </c>
      <c r="AP170" s="234"/>
      <c r="AQ170" s="234">
        <v>0</v>
      </c>
      <c r="AR170" s="237">
        <v>0</v>
      </c>
      <c r="AS170" s="237">
        <v>0</v>
      </c>
      <c r="AT170" s="230"/>
      <c r="AU170" s="230"/>
      <c r="AV170" s="238">
        <f t="shared" si="57"/>
        <v>13</v>
      </c>
      <c r="AW170" s="238">
        <f t="shared" si="57"/>
        <v>13</v>
      </c>
      <c r="AX170" s="234">
        <v>13</v>
      </c>
      <c r="AY170" s="234">
        <v>13</v>
      </c>
      <c r="AZ170" s="229"/>
      <c r="BA170" s="229">
        <v>0</v>
      </c>
      <c r="BB170" s="229"/>
      <c r="BC170" s="229">
        <v>0</v>
      </c>
      <c r="BD170" s="232">
        <v>44967</v>
      </c>
      <c r="BE170" s="232">
        <v>44964</v>
      </c>
      <c r="BF170" s="239" t="s">
        <v>265</v>
      </c>
      <c r="BG170" s="230" t="s">
        <v>357</v>
      </c>
      <c r="BH170" s="230">
        <v>0</v>
      </c>
      <c r="BI170" s="240"/>
      <c r="BJ170" s="241">
        <v>0</v>
      </c>
      <c r="BK170" s="242" t="s">
        <v>468</v>
      </c>
      <c r="BL170" s="242"/>
      <c r="BM170" s="242" t="s">
        <v>853</v>
      </c>
      <c r="BN170" s="231" t="s">
        <v>200</v>
      </c>
      <c r="BO170" s="231">
        <f t="shared" si="44"/>
        <v>2023</v>
      </c>
      <c r="BP170" s="231">
        <f t="shared" si="45"/>
        <v>1</v>
      </c>
      <c r="BQ170" s="231" t="str">
        <f t="shared" si="60"/>
        <v>MMMM</v>
      </c>
      <c r="BR170" s="231" t="s">
        <v>201</v>
      </c>
      <c r="BS170" s="231">
        <f t="shared" si="47"/>
        <v>10</v>
      </c>
      <c r="BT170" s="231">
        <v>10</v>
      </c>
      <c r="BU170" s="231" t="s">
        <v>201</v>
      </c>
      <c r="BV170" s="231">
        <v>1</v>
      </c>
      <c r="BW170" s="231"/>
      <c r="BX170" s="231"/>
      <c r="BY170" s="231"/>
      <c r="BZ170" s="238">
        <f t="shared" si="48"/>
        <v>0</v>
      </c>
      <c r="CA170" s="231"/>
      <c r="CB170" s="231" t="str">
        <f t="shared" ref="CB170:CB176" si="61">+IF(BN170="йирик",CONCATENATE(E170," Инвестициялар, саноат ва савдо бош бошқармаси бошлиғи"),IF(BN170="ўрта",CONCATENATE(E170," Инвестициялар, саноат ва савдо бош бошқармаси бошлиғи биринчи ўринбосари"),_xlfn.CONCAT(F170," ҳокими ўринбосари")))</f>
        <v>Урганч тумани ҳокими ўринбосари</v>
      </c>
      <c r="CC170" s="231" t="s">
        <v>304</v>
      </c>
      <c r="CD170" s="231" t="s">
        <v>305</v>
      </c>
      <c r="CE170" s="231" t="s">
        <v>206</v>
      </c>
      <c r="CF170" s="231" t="s">
        <v>854</v>
      </c>
      <c r="CG170" s="231" t="s">
        <v>204</v>
      </c>
      <c r="CH170" s="231"/>
      <c r="CI170" s="231"/>
      <c r="CJ170" s="231"/>
      <c r="CK170" s="243">
        <v>19</v>
      </c>
      <c r="CL170" s="243">
        <v>16</v>
      </c>
      <c r="CM170" s="244">
        <f t="shared" si="53"/>
        <v>-3</v>
      </c>
      <c r="CN170" s="243"/>
      <c r="CO170" s="243">
        <f t="shared" si="54"/>
        <v>-3</v>
      </c>
      <c r="CP170" s="245">
        <f t="shared" si="55"/>
        <v>-16</v>
      </c>
      <c r="CR170" s="226"/>
    </row>
    <row r="171" spans="1:96" s="246" customFormat="1" ht="39" customHeight="1" x14ac:dyDescent="0.25">
      <c r="A171" s="227">
        <v>4</v>
      </c>
      <c r="B171" s="228">
        <f t="shared" si="52"/>
        <v>162</v>
      </c>
      <c r="C171" s="229">
        <v>19045</v>
      </c>
      <c r="D171" s="228" t="s">
        <v>185</v>
      </c>
      <c r="E171" s="228" t="s">
        <v>2</v>
      </c>
      <c r="F171" s="230" t="s">
        <v>8</v>
      </c>
      <c r="G171" s="231" t="s">
        <v>909</v>
      </c>
      <c r="H171" s="231" t="s">
        <v>910</v>
      </c>
      <c r="I171" s="230" t="s">
        <v>911</v>
      </c>
      <c r="J171" s="232">
        <f t="shared" si="41"/>
        <v>0</v>
      </c>
      <c r="K171" s="232">
        <v>45107</v>
      </c>
      <c r="L171" s="230" t="s">
        <v>189</v>
      </c>
      <c r="M171" s="233">
        <v>308529616</v>
      </c>
      <c r="N171" s="228" t="s">
        <v>864</v>
      </c>
      <c r="O171" s="228" t="s">
        <v>212</v>
      </c>
      <c r="P171" s="230" t="s">
        <v>193</v>
      </c>
      <c r="Q171" s="230" t="s">
        <v>325</v>
      </c>
      <c r="R171" s="230"/>
      <c r="S171" s="230" t="s">
        <v>195</v>
      </c>
      <c r="T171" s="230" t="s">
        <v>184</v>
      </c>
      <c r="U171" s="234">
        <v>95</v>
      </c>
      <c r="V171" s="234">
        <v>45</v>
      </c>
      <c r="W171" s="234">
        <v>0</v>
      </c>
      <c r="X171" s="234">
        <v>0</v>
      </c>
      <c r="Y171" s="234">
        <v>8</v>
      </c>
      <c r="Z171" s="235">
        <f t="shared" si="56"/>
        <v>325</v>
      </c>
      <c r="AA171" s="235">
        <f t="shared" si="56"/>
        <v>275</v>
      </c>
      <c r="AB171" s="236">
        <f t="shared" si="56"/>
        <v>245</v>
      </c>
      <c r="AC171" s="236">
        <f t="shared" si="56"/>
        <v>245</v>
      </c>
      <c r="AD171" s="234">
        <v>100</v>
      </c>
      <c r="AE171" s="234">
        <v>50</v>
      </c>
      <c r="AF171" s="237">
        <v>20</v>
      </c>
      <c r="AG171" s="237">
        <v>20</v>
      </c>
      <c r="AH171" s="234">
        <v>225</v>
      </c>
      <c r="AI171" s="234">
        <v>225</v>
      </c>
      <c r="AJ171" s="237">
        <v>225</v>
      </c>
      <c r="AK171" s="237">
        <v>225</v>
      </c>
      <c r="AL171" s="234"/>
      <c r="AM171" s="234">
        <v>0</v>
      </c>
      <c r="AN171" s="237">
        <v>0</v>
      </c>
      <c r="AO171" s="237">
        <v>0</v>
      </c>
      <c r="AP171" s="234"/>
      <c r="AQ171" s="234">
        <v>0</v>
      </c>
      <c r="AR171" s="237">
        <v>0</v>
      </c>
      <c r="AS171" s="237">
        <v>0</v>
      </c>
      <c r="AT171" s="230"/>
      <c r="AU171" s="230"/>
      <c r="AV171" s="238">
        <f t="shared" si="57"/>
        <v>4</v>
      </c>
      <c r="AW171" s="238">
        <f t="shared" si="57"/>
        <v>4</v>
      </c>
      <c r="AX171" s="234">
        <v>4</v>
      </c>
      <c r="AY171" s="234">
        <v>1</v>
      </c>
      <c r="AZ171" s="229"/>
      <c r="BA171" s="234">
        <v>3</v>
      </c>
      <c r="BB171" s="229"/>
      <c r="BC171" s="234">
        <v>0</v>
      </c>
      <c r="BD171" s="232">
        <v>45107</v>
      </c>
      <c r="BE171" s="232">
        <v>45058</v>
      </c>
      <c r="BF171" s="239" t="s">
        <v>427</v>
      </c>
      <c r="BG171" s="230" t="s">
        <v>217</v>
      </c>
      <c r="BH171" s="230">
        <v>0</v>
      </c>
      <c r="BI171" s="259"/>
      <c r="BJ171" s="241"/>
      <c r="BK171" s="242" t="s">
        <v>468</v>
      </c>
      <c r="BL171" s="242"/>
      <c r="BM171" s="242" t="s">
        <v>853</v>
      </c>
      <c r="BN171" s="231" t="s">
        <v>200</v>
      </c>
      <c r="BO171" s="231">
        <f t="shared" si="44"/>
        <v>2023</v>
      </c>
      <c r="BP171" s="231">
        <f t="shared" si="45"/>
        <v>2</v>
      </c>
      <c r="BQ171" s="231" t="str">
        <f t="shared" si="60"/>
        <v>MMMM</v>
      </c>
      <c r="BR171" s="231" t="s">
        <v>232</v>
      </c>
      <c r="BS171" s="231">
        <f t="shared" si="47"/>
        <v>30</v>
      </c>
      <c r="BT171" s="231"/>
      <c r="BU171" s="231" t="s">
        <v>218</v>
      </c>
      <c r="BV171" s="231"/>
      <c r="BW171" s="231"/>
      <c r="BX171" s="231"/>
      <c r="BY171" s="231"/>
      <c r="BZ171" s="238">
        <f t="shared" si="48"/>
        <v>0</v>
      </c>
      <c r="CA171" s="231"/>
      <c r="CB171" s="231" t="str">
        <f t="shared" si="61"/>
        <v>Урганч тумани ҳокими ўринбосари</v>
      </c>
      <c r="CC171" s="231" t="s">
        <v>202</v>
      </c>
      <c r="CD171" s="231" t="s">
        <v>912</v>
      </c>
      <c r="CE171" s="231" t="s">
        <v>206</v>
      </c>
      <c r="CF171" s="231" t="s">
        <v>873</v>
      </c>
      <c r="CG171" s="231" t="s">
        <v>206</v>
      </c>
      <c r="CH171" s="231"/>
      <c r="CI171" s="231"/>
      <c r="CJ171" s="231"/>
      <c r="CK171" s="243">
        <v>0</v>
      </c>
      <c r="CL171" s="243">
        <v>0</v>
      </c>
      <c r="CM171" s="244">
        <f t="shared" si="53"/>
        <v>0</v>
      </c>
      <c r="CN171" s="243"/>
      <c r="CO171" s="243">
        <f t="shared" si="54"/>
        <v>0</v>
      </c>
      <c r="CP171" s="245">
        <f t="shared" si="55"/>
        <v>-4</v>
      </c>
      <c r="CR171" s="226"/>
    </row>
    <row r="172" spans="1:96" s="246" customFormat="1" ht="39" customHeight="1" x14ac:dyDescent="0.25">
      <c r="A172" s="227">
        <v>4</v>
      </c>
      <c r="B172" s="228">
        <f t="shared" si="52"/>
        <v>163</v>
      </c>
      <c r="C172" s="229">
        <v>19090</v>
      </c>
      <c r="D172" s="228" t="s">
        <v>185</v>
      </c>
      <c r="E172" s="228" t="s">
        <v>2</v>
      </c>
      <c r="F172" s="230" t="s">
        <v>8</v>
      </c>
      <c r="G172" s="231" t="s">
        <v>913</v>
      </c>
      <c r="H172" s="231" t="s">
        <v>914</v>
      </c>
      <c r="I172" s="230" t="s">
        <v>915</v>
      </c>
      <c r="J172" s="232">
        <f t="shared" si="41"/>
        <v>0</v>
      </c>
      <c r="K172" s="232">
        <v>45046</v>
      </c>
      <c r="L172" s="230" t="s">
        <v>189</v>
      </c>
      <c r="M172" s="233">
        <v>308394762</v>
      </c>
      <c r="N172" s="228" t="s">
        <v>897</v>
      </c>
      <c r="O172" s="228" t="s">
        <v>252</v>
      </c>
      <c r="P172" s="230" t="s">
        <v>240</v>
      </c>
      <c r="Q172" s="230" t="s">
        <v>364</v>
      </c>
      <c r="R172" s="230" t="s">
        <v>365</v>
      </c>
      <c r="S172" s="230" t="s">
        <v>366</v>
      </c>
      <c r="T172" s="230">
        <v>20</v>
      </c>
      <c r="U172" s="234">
        <v>440</v>
      </c>
      <c r="V172" s="234">
        <v>37</v>
      </c>
      <c r="W172" s="234">
        <v>0</v>
      </c>
      <c r="X172" s="234">
        <v>0</v>
      </c>
      <c r="Y172" s="234">
        <v>18</v>
      </c>
      <c r="Z172" s="235">
        <f t="shared" si="56"/>
        <v>1600</v>
      </c>
      <c r="AA172" s="235">
        <f t="shared" si="56"/>
        <v>1250</v>
      </c>
      <c r="AB172" s="236">
        <f t="shared" si="56"/>
        <v>1600</v>
      </c>
      <c r="AC172" s="236">
        <f t="shared" si="56"/>
        <v>1600</v>
      </c>
      <c r="AD172" s="234">
        <v>400</v>
      </c>
      <c r="AE172" s="234">
        <v>50</v>
      </c>
      <c r="AF172" s="237">
        <v>400</v>
      </c>
      <c r="AG172" s="237">
        <v>400</v>
      </c>
      <c r="AH172" s="234">
        <v>1200</v>
      </c>
      <c r="AI172" s="234">
        <v>1200</v>
      </c>
      <c r="AJ172" s="237">
        <v>1200</v>
      </c>
      <c r="AK172" s="237">
        <v>1200</v>
      </c>
      <c r="AL172" s="234"/>
      <c r="AM172" s="234">
        <v>0</v>
      </c>
      <c r="AN172" s="237">
        <v>0</v>
      </c>
      <c r="AO172" s="237">
        <v>0</v>
      </c>
      <c r="AP172" s="234"/>
      <c r="AQ172" s="234">
        <v>0</v>
      </c>
      <c r="AR172" s="237">
        <v>0</v>
      </c>
      <c r="AS172" s="237">
        <v>0</v>
      </c>
      <c r="AT172" s="230"/>
      <c r="AU172" s="230"/>
      <c r="AV172" s="238">
        <f t="shared" si="57"/>
        <v>4</v>
      </c>
      <c r="AW172" s="238">
        <f t="shared" si="57"/>
        <v>4</v>
      </c>
      <c r="AX172" s="234">
        <v>4</v>
      </c>
      <c r="AY172" s="234">
        <v>3</v>
      </c>
      <c r="AZ172" s="229"/>
      <c r="BA172" s="234">
        <v>1</v>
      </c>
      <c r="BB172" s="229"/>
      <c r="BC172" s="234">
        <v>0</v>
      </c>
      <c r="BD172" s="232">
        <v>45046</v>
      </c>
      <c r="BE172" s="232">
        <v>45035</v>
      </c>
      <c r="BF172" s="239" t="s">
        <v>367</v>
      </c>
      <c r="BG172" s="230" t="s">
        <v>197</v>
      </c>
      <c r="BH172" s="230">
        <v>0</v>
      </c>
      <c r="BI172" s="240"/>
      <c r="BJ172" s="241">
        <v>0</v>
      </c>
      <c r="BK172" s="242" t="s">
        <v>468</v>
      </c>
      <c r="BL172" s="242"/>
      <c r="BM172" s="242" t="s">
        <v>853</v>
      </c>
      <c r="BN172" s="231" t="s">
        <v>200</v>
      </c>
      <c r="BO172" s="231">
        <f t="shared" si="44"/>
        <v>2023</v>
      </c>
      <c r="BP172" s="231">
        <f t="shared" si="45"/>
        <v>2</v>
      </c>
      <c r="BQ172" s="231" t="str">
        <f t="shared" si="60"/>
        <v>MMMM</v>
      </c>
      <c r="BR172" s="231" t="s">
        <v>232</v>
      </c>
      <c r="BS172" s="231">
        <f t="shared" si="47"/>
        <v>30</v>
      </c>
      <c r="BT172" s="231">
        <v>21</v>
      </c>
      <c r="BU172" s="231" t="s">
        <v>232</v>
      </c>
      <c r="BV172" s="231">
        <v>2</v>
      </c>
      <c r="BW172" s="231"/>
      <c r="BX172" s="231"/>
      <c r="BY172" s="231"/>
      <c r="BZ172" s="238">
        <f t="shared" si="48"/>
        <v>0</v>
      </c>
      <c r="CA172" s="231"/>
      <c r="CB172" s="231" t="str">
        <f t="shared" si="61"/>
        <v>Урганч тумани ҳокими ўринбосари</v>
      </c>
      <c r="CC172" s="231" t="s">
        <v>219</v>
      </c>
      <c r="CD172" s="231" t="s">
        <v>220</v>
      </c>
      <c r="CE172" s="231" t="s">
        <v>221</v>
      </c>
      <c r="CF172" s="231" t="s">
        <v>873</v>
      </c>
      <c r="CG172" s="231" t="s">
        <v>206</v>
      </c>
      <c r="CH172" s="231"/>
      <c r="CI172" s="231"/>
      <c r="CJ172" s="231"/>
      <c r="CK172" s="243">
        <v>2</v>
      </c>
      <c r="CL172" s="243">
        <v>2</v>
      </c>
      <c r="CM172" s="244">
        <f t="shared" si="53"/>
        <v>0</v>
      </c>
      <c r="CN172" s="243"/>
      <c r="CO172" s="243">
        <f t="shared" si="54"/>
        <v>0</v>
      </c>
      <c r="CP172" s="245">
        <f t="shared" si="55"/>
        <v>-4</v>
      </c>
      <c r="CR172" s="226"/>
    </row>
    <row r="173" spans="1:96" s="246" customFormat="1" ht="39" customHeight="1" x14ac:dyDescent="0.25">
      <c r="A173" s="227">
        <v>4</v>
      </c>
      <c r="B173" s="228">
        <f t="shared" si="52"/>
        <v>164</v>
      </c>
      <c r="C173" s="229">
        <v>19062</v>
      </c>
      <c r="D173" s="228" t="s">
        <v>185</v>
      </c>
      <c r="E173" s="228" t="s">
        <v>2</v>
      </c>
      <c r="F173" s="230" t="s">
        <v>8</v>
      </c>
      <c r="G173" s="231" t="s">
        <v>916</v>
      </c>
      <c r="H173" s="231" t="s">
        <v>917</v>
      </c>
      <c r="I173" s="230" t="s">
        <v>918</v>
      </c>
      <c r="J173" s="232">
        <f t="shared" si="41"/>
        <v>0</v>
      </c>
      <c r="K173" s="232">
        <v>45011</v>
      </c>
      <c r="L173" s="230" t="s">
        <v>189</v>
      </c>
      <c r="M173" s="233">
        <v>307538297</v>
      </c>
      <c r="N173" s="228" t="s">
        <v>919</v>
      </c>
      <c r="O173" s="228" t="s">
        <v>192</v>
      </c>
      <c r="P173" s="230" t="s">
        <v>193</v>
      </c>
      <c r="Q173" s="230" t="s">
        <v>355</v>
      </c>
      <c r="R173" s="230"/>
      <c r="S173" s="230" t="s">
        <v>195</v>
      </c>
      <c r="T173" s="230" t="s">
        <v>184</v>
      </c>
      <c r="U173" s="234">
        <v>360</v>
      </c>
      <c r="V173" s="234">
        <v>125</v>
      </c>
      <c r="W173" s="234">
        <v>0</v>
      </c>
      <c r="X173" s="234">
        <v>0</v>
      </c>
      <c r="Y173" s="234">
        <v>17</v>
      </c>
      <c r="Z173" s="235">
        <f t="shared" si="56"/>
        <v>1600</v>
      </c>
      <c r="AA173" s="235">
        <f t="shared" si="56"/>
        <v>1210</v>
      </c>
      <c r="AB173" s="236">
        <f t="shared" si="56"/>
        <v>982</v>
      </c>
      <c r="AC173" s="236">
        <f t="shared" si="56"/>
        <v>982</v>
      </c>
      <c r="AD173" s="234">
        <v>400</v>
      </c>
      <c r="AE173" s="234">
        <v>10</v>
      </c>
      <c r="AF173" s="237">
        <v>400</v>
      </c>
      <c r="AG173" s="237">
        <v>400</v>
      </c>
      <c r="AH173" s="234">
        <v>1200</v>
      </c>
      <c r="AI173" s="234">
        <v>1200</v>
      </c>
      <c r="AJ173" s="237">
        <v>582</v>
      </c>
      <c r="AK173" s="237">
        <v>582</v>
      </c>
      <c r="AL173" s="234"/>
      <c r="AM173" s="234">
        <v>0</v>
      </c>
      <c r="AN173" s="237">
        <v>0</v>
      </c>
      <c r="AO173" s="237">
        <v>0</v>
      </c>
      <c r="AP173" s="234"/>
      <c r="AQ173" s="234">
        <v>0</v>
      </c>
      <c r="AR173" s="237">
        <v>0</v>
      </c>
      <c r="AS173" s="237">
        <v>0</v>
      </c>
      <c r="AT173" s="230"/>
      <c r="AU173" s="230"/>
      <c r="AV173" s="238">
        <f t="shared" si="57"/>
        <v>3</v>
      </c>
      <c r="AW173" s="238">
        <f t="shared" si="57"/>
        <v>3</v>
      </c>
      <c r="AX173" s="234">
        <v>3</v>
      </c>
      <c r="AY173" s="234">
        <v>3</v>
      </c>
      <c r="AZ173" s="229"/>
      <c r="BA173" s="234">
        <v>0</v>
      </c>
      <c r="BB173" s="229"/>
      <c r="BC173" s="234">
        <v>0</v>
      </c>
      <c r="BD173" s="232">
        <v>45011</v>
      </c>
      <c r="BE173" s="232">
        <v>45014</v>
      </c>
      <c r="BF173" s="239" t="s">
        <v>442</v>
      </c>
      <c r="BG173" s="230" t="s">
        <v>197</v>
      </c>
      <c r="BH173" s="230" t="s">
        <v>920</v>
      </c>
      <c r="BI173" s="240"/>
      <c r="BJ173" s="241" t="s">
        <v>921</v>
      </c>
      <c r="BK173" s="242" t="s">
        <v>468</v>
      </c>
      <c r="BL173" s="242"/>
      <c r="BM173" s="242" t="s">
        <v>853</v>
      </c>
      <c r="BN173" s="231" t="s">
        <v>200</v>
      </c>
      <c r="BO173" s="231">
        <f t="shared" si="44"/>
        <v>2023</v>
      </c>
      <c r="BP173" s="231">
        <f t="shared" si="45"/>
        <v>1</v>
      </c>
      <c r="BQ173" s="231" t="str">
        <f t="shared" si="60"/>
        <v>MMMM</v>
      </c>
      <c r="BR173" s="231" t="s">
        <v>255</v>
      </c>
      <c r="BS173" s="231">
        <f t="shared" si="47"/>
        <v>26</v>
      </c>
      <c r="BT173" s="231">
        <v>31</v>
      </c>
      <c r="BU173" s="231" t="s">
        <v>255</v>
      </c>
      <c r="BV173" s="231">
        <v>1</v>
      </c>
      <c r="BW173" s="231"/>
      <c r="BX173" s="231"/>
      <c r="BY173" s="231"/>
      <c r="BZ173" s="238">
        <f t="shared" si="48"/>
        <v>0</v>
      </c>
      <c r="CA173" s="231"/>
      <c r="CB173" s="231" t="str">
        <f t="shared" si="61"/>
        <v>Урганч тумани ҳокими ўринбосари</v>
      </c>
      <c r="CC173" s="231" t="s">
        <v>358</v>
      </c>
      <c r="CD173" s="231" t="s">
        <v>359</v>
      </c>
      <c r="CE173" s="231" t="s">
        <v>204</v>
      </c>
      <c r="CF173" s="231" t="s">
        <v>873</v>
      </c>
      <c r="CG173" s="231" t="s">
        <v>206</v>
      </c>
      <c r="CH173" s="231"/>
      <c r="CI173" s="231"/>
      <c r="CJ173" s="231"/>
      <c r="CK173" s="243">
        <v>0</v>
      </c>
      <c r="CL173" s="243">
        <v>2</v>
      </c>
      <c r="CM173" s="244">
        <f t="shared" si="53"/>
        <v>2</v>
      </c>
      <c r="CN173" s="243"/>
      <c r="CO173" s="243">
        <f t="shared" si="54"/>
        <v>2</v>
      </c>
      <c r="CP173" s="245">
        <f t="shared" si="55"/>
        <v>-1</v>
      </c>
      <c r="CR173" s="226"/>
    </row>
    <row r="174" spans="1:96" s="246" customFormat="1" ht="39" customHeight="1" x14ac:dyDescent="0.25">
      <c r="A174" s="227">
        <v>4</v>
      </c>
      <c r="B174" s="228">
        <f t="shared" si="52"/>
        <v>165</v>
      </c>
      <c r="C174" s="229">
        <v>19065</v>
      </c>
      <c r="D174" s="228" t="s">
        <v>185</v>
      </c>
      <c r="E174" s="228" t="s">
        <v>2</v>
      </c>
      <c r="F174" s="230" t="s">
        <v>8</v>
      </c>
      <c r="G174" s="231" t="s">
        <v>922</v>
      </c>
      <c r="H174" s="231" t="s">
        <v>923</v>
      </c>
      <c r="I174" s="230" t="s">
        <v>924</v>
      </c>
      <c r="J174" s="232">
        <f t="shared" si="41"/>
        <v>0</v>
      </c>
      <c r="K174" s="232">
        <v>45087</v>
      </c>
      <c r="L174" s="230" t="s">
        <v>330</v>
      </c>
      <c r="M174" s="233">
        <v>307490526</v>
      </c>
      <c r="N174" s="228" t="s">
        <v>925</v>
      </c>
      <c r="O174" s="228" t="s">
        <v>277</v>
      </c>
      <c r="P174" s="230" t="s">
        <v>240</v>
      </c>
      <c r="Q174" s="230" t="s">
        <v>926</v>
      </c>
      <c r="R174" s="230"/>
      <c r="S174" s="230" t="s">
        <v>195</v>
      </c>
      <c r="T174" s="230" t="s">
        <v>893</v>
      </c>
      <c r="U174" s="234">
        <v>225</v>
      </c>
      <c r="V174" s="234">
        <v>75</v>
      </c>
      <c r="W174" s="234">
        <v>0</v>
      </c>
      <c r="X174" s="234">
        <v>0</v>
      </c>
      <c r="Y174" s="234">
        <v>17</v>
      </c>
      <c r="Z174" s="235">
        <f t="shared" si="56"/>
        <v>1100</v>
      </c>
      <c r="AA174" s="235">
        <f t="shared" si="56"/>
        <v>950</v>
      </c>
      <c r="AB174" s="236">
        <f t="shared" si="56"/>
        <v>1000</v>
      </c>
      <c r="AC174" s="236">
        <f t="shared" si="56"/>
        <v>1000</v>
      </c>
      <c r="AD174" s="234">
        <v>300</v>
      </c>
      <c r="AE174" s="234">
        <v>150</v>
      </c>
      <c r="AF174" s="237">
        <v>300</v>
      </c>
      <c r="AG174" s="237">
        <v>300</v>
      </c>
      <c r="AH174" s="234">
        <v>800</v>
      </c>
      <c r="AI174" s="234">
        <v>800</v>
      </c>
      <c r="AJ174" s="237">
        <v>700</v>
      </c>
      <c r="AK174" s="237">
        <v>700</v>
      </c>
      <c r="AL174" s="234"/>
      <c r="AM174" s="234">
        <v>0</v>
      </c>
      <c r="AN174" s="237">
        <v>0</v>
      </c>
      <c r="AO174" s="237">
        <v>0</v>
      </c>
      <c r="AP174" s="234"/>
      <c r="AQ174" s="234">
        <v>0</v>
      </c>
      <c r="AR174" s="237">
        <v>0</v>
      </c>
      <c r="AS174" s="237">
        <v>0</v>
      </c>
      <c r="AT174" s="230"/>
      <c r="AU174" s="230"/>
      <c r="AV174" s="238">
        <f t="shared" si="57"/>
        <v>16</v>
      </c>
      <c r="AW174" s="238">
        <f t="shared" si="57"/>
        <v>16</v>
      </c>
      <c r="AX174" s="234">
        <v>16</v>
      </c>
      <c r="AY174" s="234">
        <v>10</v>
      </c>
      <c r="AZ174" s="229"/>
      <c r="BA174" s="234">
        <v>6</v>
      </c>
      <c r="BB174" s="229"/>
      <c r="BC174" s="234">
        <v>0</v>
      </c>
      <c r="BD174" s="232">
        <v>45087</v>
      </c>
      <c r="BE174" s="232">
        <v>45096</v>
      </c>
      <c r="BF174" s="239" t="s">
        <v>528</v>
      </c>
      <c r="BG174" s="230" t="s">
        <v>382</v>
      </c>
      <c r="BH174" s="230">
        <v>0</v>
      </c>
      <c r="BI174" s="258"/>
      <c r="BJ174" s="241"/>
      <c r="BK174" s="242" t="s">
        <v>468</v>
      </c>
      <c r="BL174" s="242"/>
      <c r="BM174" s="242" t="s">
        <v>853</v>
      </c>
      <c r="BN174" s="231" t="s">
        <v>200</v>
      </c>
      <c r="BO174" s="231">
        <f t="shared" si="44"/>
        <v>2023</v>
      </c>
      <c r="BP174" s="231">
        <f t="shared" si="45"/>
        <v>2</v>
      </c>
      <c r="BQ174" s="231" t="str">
        <f t="shared" si="60"/>
        <v>MMMM</v>
      </c>
      <c r="BR174" s="231"/>
      <c r="BS174" s="231">
        <f t="shared" si="47"/>
        <v>10</v>
      </c>
      <c r="BT174" s="231"/>
      <c r="BU174" s="231" t="s">
        <v>241</v>
      </c>
      <c r="BV174" s="231"/>
      <c r="BW174" s="231"/>
      <c r="BX174" s="231"/>
      <c r="BY174" s="231"/>
      <c r="BZ174" s="238">
        <f t="shared" si="48"/>
        <v>0</v>
      </c>
      <c r="CA174" s="231"/>
      <c r="CB174" s="231" t="str">
        <f t="shared" si="61"/>
        <v>Урганч тумани ҳокими ўринбосари</v>
      </c>
      <c r="CC174" s="231" t="s">
        <v>219</v>
      </c>
      <c r="CD174" s="231" t="s">
        <v>220</v>
      </c>
      <c r="CE174" s="231" t="s">
        <v>221</v>
      </c>
      <c r="CF174" s="231" t="s">
        <v>860</v>
      </c>
      <c r="CG174" s="231" t="s">
        <v>472</v>
      </c>
      <c r="CH174" s="231"/>
      <c r="CI174" s="231"/>
      <c r="CJ174" s="231"/>
      <c r="CK174" s="243">
        <v>1</v>
      </c>
      <c r="CL174" s="243">
        <v>1</v>
      </c>
      <c r="CM174" s="244">
        <f t="shared" si="53"/>
        <v>0</v>
      </c>
      <c r="CN174" s="243"/>
      <c r="CO174" s="243">
        <f t="shared" si="54"/>
        <v>0</v>
      </c>
      <c r="CP174" s="245">
        <f t="shared" si="55"/>
        <v>-16</v>
      </c>
      <c r="CR174" s="226"/>
    </row>
    <row r="175" spans="1:96" s="246" customFormat="1" ht="39" customHeight="1" x14ac:dyDescent="0.25">
      <c r="A175" s="227">
        <v>4</v>
      </c>
      <c r="B175" s="228">
        <f t="shared" si="52"/>
        <v>166</v>
      </c>
      <c r="C175" s="229">
        <v>19040</v>
      </c>
      <c r="D175" s="228" t="s">
        <v>185</v>
      </c>
      <c r="E175" s="228" t="s">
        <v>2</v>
      </c>
      <c r="F175" s="230" t="s">
        <v>8</v>
      </c>
      <c r="G175" s="231" t="s">
        <v>927</v>
      </c>
      <c r="H175" s="231" t="s">
        <v>928</v>
      </c>
      <c r="I175" s="230" t="s">
        <v>929</v>
      </c>
      <c r="J175" s="232">
        <f t="shared" si="41"/>
        <v>0</v>
      </c>
      <c r="K175" s="232">
        <v>45001</v>
      </c>
      <c r="L175" s="230" t="s">
        <v>189</v>
      </c>
      <c r="M175" s="233">
        <v>307393321</v>
      </c>
      <c r="N175" s="228" t="s">
        <v>930</v>
      </c>
      <c r="O175" s="228" t="s">
        <v>252</v>
      </c>
      <c r="P175" s="230" t="s">
        <v>213</v>
      </c>
      <c r="Q175" s="230" t="s">
        <v>303</v>
      </c>
      <c r="R175" s="230"/>
      <c r="S175" s="230" t="s">
        <v>215</v>
      </c>
      <c r="T175" s="230">
        <v>3600</v>
      </c>
      <c r="U175" s="234">
        <v>3200</v>
      </c>
      <c r="V175" s="234">
        <v>3104</v>
      </c>
      <c r="W175" s="234">
        <v>0</v>
      </c>
      <c r="X175" s="234">
        <v>0</v>
      </c>
      <c r="Y175" s="234">
        <v>395</v>
      </c>
      <c r="Z175" s="235">
        <f t="shared" si="56"/>
        <v>11059.8</v>
      </c>
      <c r="AA175" s="235">
        <f t="shared" si="56"/>
        <v>11059.8</v>
      </c>
      <c r="AB175" s="236">
        <f t="shared" si="56"/>
        <v>11059.8</v>
      </c>
      <c r="AC175" s="236">
        <f t="shared" si="56"/>
        <v>11059.8</v>
      </c>
      <c r="AD175" s="234">
        <v>5800</v>
      </c>
      <c r="AE175" s="234">
        <v>5800</v>
      </c>
      <c r="AF175" s="237">
        <v>5800</v>
      </c>
      <c r="AG175" s="237">
        <v>5800</v>
      </c>
      <c r="AH175" s="234"/>
      <c r="AI175" s="234">
        <v>0</v>
      </c>
      <c r="AJ175" s="237">
        <v>0</v>
      </c>
      <c r="AK175" s="237">
        <v>0</v>
      </c>
      <c r="AL175" s="234">
        <v>442</v>
      </c>
      <c r="AM175" s="234">
        <v>442</v>
      </c>
      <c r="AN175" s="237">
        <v>442</v>
      </c>
      <c r="AO175" s="237">
        <v>442</v>
      </c>
      <c r="AP175" s="234"/>
      <c r="AQ175" s="234">
        <v>0</v>
      </c>
      <c r="AR175" s="237">
        <v>0</v>
      </c>
      <c r="AS175" s="237">
        <v>0</v>
      </c>
      <c r="AT175" s="230"/>
      <c r="AU175" s="230"/>
      <c r="AV175" s="238">
        <f t="shared" si="57"/>
        <v>20</v>
      </c>
      <c r="AW175" s="238">
        <f t="shared" si="57"/>
        <v>20</v>
      </c>
      <c r="AX175" s="234">
        <v>20</v>
      </c>
      <c r="AY175" s="234">
        <v>20</v>
      </c>
      <c r="AZ175" s="229"/>
      <c r="BA175" s="234">
        <v>0</v>
      </c>
      <c r="BB175" s="229"/>
      <c r="BC175" s="234">
        <v>0</v>
      </c>
      <c r="BD175" s="232">
        <v>45001</v>
      </c>
      <c r="BE175" s="232">
        <v>44998</v>
      </c>
      <c r="BF175" s="239" t="s">
        <v>319</v>
      </c>
      <c r="BG175" s="230" t="s">
        <v>711</v>
      </c>
      <c r="BH175" s="230">
        <v>0</v>
      </c>
      <c r="BI175" s="240"/>
      <c r="BJ175" s="241" t="s">
        <v>615</v>
      </c>
      <c r="BK175" s="242" t="s">
        <v>468</v>
      </c>
      <c r="BL175" s="242"/>
      <c r="BM175" s="242" t="s">
        <v>853</v>
      </c>
      <c r="BN175" s="231" t="s">
        <v>641</v>
      </c>
      <c r="BO175" s="231">
        <f t="shared" si="44"/>
        <v>2023</v>
      </c>
      <c r="BP175" s="231">
        <f t="shared" si="45"/>
        <v>1</v>
      </c>
      <c r="BQ175" s="231" t="str">
        <f t="shared" si="60"/>
        <v>MMMM</v>
      </c>
      <c r="BR175" s="231" t="s">
        <v>255</v>
      </c>
      <c r="BS175" s="231">
        <f t="shared" si="47"/>
        <v>16</v>
      </c>
      <c r="BT175" s="231">
        <v>17</v>
      </c>
      <c r="BU175" s="231" t="s">
        <v>481</v>
      </c>
      <c r="BV175" s="231">
        <v>1</v>
      </c>
      <c r="BW175" s="231"/>
      <c r="BX175" s="231"/>
      <c r="BY175" s="231"/>
      <c r="BZ175" s="238">
        <f t="shared" si="48"/>
        <v>0</v>
      </c>
      <c r="CA175" s="231"/>
      <c r="CB175" s="231" t="str">
        <f t="shared" si="61"/>
        <v>Хоразм вилояти Инвестициялар, саноат ва савдо бош бошқармаси бошлиғи биринчи ўринбосари</v>
      </c>
      <c r="CC175" s="231" t="s">
        <v>304</v>
      </c>
      <c r="CD175" s="231" t="s">
        <v>305</v>
      </c>
      <c r="CE175" s="231" t="s">
        <v>206</v>
      </c>
      <c r="CF175" s="231" t="s">
        <v>873</v>
      </c>
      <c r="CG175" s="231" t="s">
        <v>206</v>
      </c>
      <c r="CH175" s="231"/>
      <c r="CI175" s="231"/>
      <c r="CJ175" s="231"/>
      <c r="CK175" s="243">
        <v>1</v>
      </c>
      <c r="CL175" s="243">
        <v>5</v>
      </c>
      <c r="CM175" s="244">
        <f t="shared" si="53"/>
        <v>4</v>
      </c>
      <c r="CN175" s="243">
        <v>5</v>
      </c>
      <c r="CO175" s="243">
        <f t="shared" si="54"/>
        <v>9</v>
      </c>
      <c r="CP175" s="245">
        <f t="shared" si="55"/>
        <v>-11</v>
      </c>
      <c r="CR175" s="226"/>
    </row>
    <row r="176" spans="1:96" s="246" customFormat="1" ht="39" customHeight="1" x14ac:dyDescent="0.25">
      <c r="A176" s="227">
        <v>4</v>
      </c>
      <c r="B176" s="228">
        <f t="shared" si="52"/>
        <v>167</v>
      </c>
      <c r="C176" s="229">
        <v>19043</v>
      </c>
      <c r="D176" s="228" t="s">
        <v>185</v>
      </c>
      <c r="E176" s="228" t="s">
        <v>2</v>
      </c>
      <c r="F176" s="230" t="s">
        <v>8</v>
      </c>
      <c r="G176" s="231" t="s">
        <v>931</v>
      </c>
      <c r="H176" s="231" t="s">
        <v>932</v>
      </c>
      <c r="I176" s="230" t="s">
        <v>933</v>
      </c>
      <c r="J176" s="232">
        <f t="shared" ref="J176:J182" si="62">+K176-BD176</f>
        <v>0</v>
      </c>
      <c r="K176" s="232">
        <v>45061</v>
      </c>
      <c r="L176" s="230" t="s">
        <v>330</v>
      </c>
      <c r="M176" s="233">
        <v>307319728</v>
      </c>
      <c r="N176" s="228" t="s">
        <v>930</v>
      </c>
      <c r="O176" s="228" t="s">
        <v>252</v>
      </c>
      <c r="P176" s="230" t="s">
        <v>193</v>
      </c>
      <c r="Q176" s="230" t="s">
        <v>355</v>
      </c>
      <c r="R176" s="230"/>
      <c r="S176" s="230" t="s">
        <v>195</v>
      </c>
      <c r="T176" s="230" t="s">
        <v>184</v>
      </c>
      <c r="U176" s="234">
        <v>105</v>
      </c>
      <c r="V176" s="234">
        <v>43</v>
      </c>
      <c r="W176" s="234">
        <v>0</v>
      </c>
      <c r="X176" s="234">
        <v>0</v>
      </c>
      <c r="Y176" s="234">
        <v>4.5</v>
      </c>
      <c r="Z176" s="235">
        <f t="shared" ref="Z176:AC182" si="63">+AD176+AH176+AL176*11.9+AP176*11.9</f>
        <v>483</v>
      </c>
      <c r="AA176" s="235">
        <f t="shared" si="63"/>
        <v>363</v>
      </c>
      <c r="AB176" s="236">
        <f t="shared" si="63"/>
        <v>483</v>
      </c>
      <c r="AC176" s="236">
        <f t="shared" si="63"/>
        <v>483</v>
      </c>
      <c r="AD176" s="234">
        <v>145</v>
      </c>
      <c r="AE176" s="234">
        <v>25</v>
      </c>
      <c r="AF176" s="237">
        <v>145</v>
      </c>
      <c r="AG176" s="237">
        <v>145</v>
      </c>
      <c r="AH176" s="234">
        <v>338</v>
      </c>
      <c r="AI176" s="234">
        <v>338</v>
      </c>
      <c r="AJ176" s="237">
        <v>338</v>
      </c>
      <c r="AK176" s="237">
        <v>338</v>
      </c>
      <c r="AL176" s="234"/>
      <c r="AM176" s="234">
        <v>0</v>
      </c>
      <c r="AN176" s="237">
        <v>0</v>
      </c>
      <c r="AO176" s="237">
        <v>0</v>
      </c>
      <c r="AP176" s="234"/>
      <c r="AQ176" s="234">
        <v>0</v>
      </c>
      <c r="AR176" s="237">
        <v>0</v>
      </c>
      <c r="AS176" s="237">
        <v>0</v>
      </c>
      <c r="AT176" s="230"/>
      <c r="AU176" s="230"/>
      <c r="AV176" s="238">
        <f t="shared" ref="AV176:AW182" si="64">+AX176+AZ176+BB176</f>
        <v>2</v>
      </c>
      <c r="AW176" s="238">
        <f t="shared" si="64"/>
        <v>2</v>
      </c>
      <c r="AX176" s="234">
        <v>2</v>
      </c>
      <c r="AY176" s="234">
        <v>2</v>
      </c>
      <c r="AZ176" s="229"/>
      <c r="BA176" s="234">
        <v>0</v>
      </c>
      <c r="BB176" s="229"/>
      <c r="BC176" s="234">
        <v>0</v>
      </c>
      <c r="BD176" s="232">
        <v>45061</v>
      </c>
      <c r="BE176" s="232">
        <v>45063</v>
      </c>
      <c r="BF176" s="239" t="s">
        <v>311</v>
      </c>
      <c r="BG176" s="230" t="s">
        <v>231</v>
      </c>
      <c r="BH176" s="260">
        <v>0</v>
      </c>
      <c r="BI176" s="261"/>
      <c r="BJ176" s="260"/>
      <c r="BK176" s="242" t="s">
        <v>468</v>
      </c>
      <c r="BL176" s="242"/>
      <c r="BM176" s="242" t="s">
        <v>853</v>
      </c>
      <c r="BN176" s="231" t="s">
        <v>200</v>
      </c>
      <c r="BO176" s="231">
        <f t="shared" ref="BO176:BO182" si="65">+YEAR(BD176)</f>
        <v>2023</v>
      </c>
      <c r="BP176" s="231">
        <f t="shared" ref="BP176:BP182" si="66">+ROUNDUP(MONTH(BD176)/3,0)</f>
        <v>2</v>
      </c>
      <c r="BQ176" s="231" t="s">
        <v>218</v>
      </c>
      <c r="BR176" s="231"/>
      <c r="BS176" s="231">
        <f t="shared" si="47"/>
        <v>15</v>
      </c>
      <c r="BT176" s="231"/>
      <c r="BU176" s="231" t="s">
        <v>218</v>
      </c>
      <c r="BV176" s="231"/>
      <c r="BW176" s="231"/>
      <c r="BX176" s="231"/>
      <c r="BY176" s="231"/>
      <c r="BZ176" s="238">
        <f t="shared" si="48"/>
        <v>0</v>
      </c>
      <c r="CA176" s="231"/>
      <c r="CB176" s="231" t="str">
        <f t="shared" si="61"/>
        <v>Урганч тумани ҳокими ўринбосари</v>
      </c>
      <c r="CC176" s="231" t="s">
        <v>358</v>
      </c>
      <c r="CD176" s="231" t="s">
        <v>359</v>
      </c>
      <c r="CE176" s="231" t="s">
        <v>204</v>
      </c>
      <c r="CF176" s="231" t="s">
        <v>873</v>
      </c>
      <c r="CG176" s="231" t="s">
        <v>206</v>
      </c>
      <c r="CH176" s="231"/>
      <c r="CI176" s="231"/>
      <c r="CJ176" s="231"/>
      <c r="CK176" s="243">
        <v>3</v>
      </c>
      <c r="CL176" s="243">
        <v>3</v>
      </c>
      <c r="CM176" s="244">
        <f t="shared" si="53"/>
        <v>0</v>
      </c>
      <c r="CN176" s="243">
        <v>2</v>
      </c>
      <c r="CO176" s="243">
        <f t="shared" si="54"/>
        <v>2</v>
      </c>
      <c r="CP176" s="245">
        <f t="shared" si="55"/>
        <v>0</v>
      </c>
      <c r="CR176" s="226"/>
    </row>
    <row r="177" spans="1:96" s="246" customFormat="1" ht="39" customHeight="1" x14ac:dyDescent="0.25">
      <c r="A177" s="227">
        <v>4</v>
      </c>
      <c r="B177" s="228">
        <f t="shared" si="52"/>
        <v>168</v>
      </c>
      <c r="C177" s="229">
        <v>36638</v>
      </c>
      <c r="D177" s="228" t="s">
        <v>222</v>
      </c>
      <c r="E177" s="228" t="s">
        <v>2</v>
      </c>
      <c r="F177" s="230" t="s">
        <v>8</v>
      </c>
      <c r="G177" s="231" t="s">
        <v>934</v>
      </c>
      <c r="H177" s="231" t="s">
        <v>935</v>
      </c>
      <c r="I177" s="230" t="s">
        <v>936</v>
      </c>
      <c r="J177" s="232">
        <f t="shared" si="62"/>
        <v>0</v>
      </c>
      <c r="K177" s="232">
        <v>45261</v>
      </c>
      <c r="L177" s="230" t="s">
        <v>189</v>
      </c>
      <c r="M177" s="242">
        <v>307157606</v>
      </c>
      <c r="N177" s="230" t="s">
        <v>937</v>
      </c>
      <c r="O177" s="230" t="s">
        <v>277</v>
      </c>
      <c r="P177" s="230" t="s">
        <v>193</v>
      </c>
      <c r="Q177" s="230" t="s">
        <v>325</v>
      </c>
      <c r="R177" s="230">
        <v>0</v>
      </c>
      <c r="S177" s="230">
        <v>0</v>
      </c>
      <c r="T177" s="230">
        <v>0</v>
      </c>
      <c r="U177" s="230">
        <v>0</v>
      </c>
      <c r="V177" s="230">
        <v>0</v>
      </c>
      <c r="W177" s="230">
        <v>0</v>
      </c>
      <c r="X177" s="230">
        <v>0</v>
      </c>
      <c r="Y177" s="234">
        <v>3</v>
      </c>
      <c r="Z177" s="235">
        <f t="shared" si="63"/>
        <v>300</v>
      </c>
      <c r="AA177" s="235">
        <f t="shared" si="63"/>
        <v>230</v>
      </c>
      <c r="AB177" s="236">
        <f t="shared" si="63"/>
        <v>200</v>
      </c>
      <c r="AC177" s="236">
        <f t="shared" si="63"/>
        <v>200</v>
      </c>
      <c r="AD177" s="234">
        <v>100</v>
      </c>
      <c r="AE177" s="234">
        <v>30</v>
      </c>
      <c r="AF177" s="236">
        <v>200</v>
      </c>
      <c r="AG177" s="236">
        <v>200</v>
      </c>
      <c r="AH177" s="234">
        <v>200</v>
      </c>
      <c r="AI177" s="234">
        <v>200</v>
      </c>
      <c r="AJ177" s="237">
        <v>0</v>
      </c>
      <c r="AK177" s="237">
        <v>0</v>
      </c>
      <c r="AL177" s="234"/>
      <c r="AM177" s="234">
        <v>0</v>
      </c>
      <c r="AN177" s="237">
        <v>0</v>
      </c>
      <c r="AO177" s="237">
        <v>0</v>
      </c>
      <c r="AP177" s="234"/>
      <c r="AQ177" s="234">
        <v>0</v>
      </c>
      <c r="AR177" s="236">
        <v>0</v>
      </c>
      <c r="AS177" s="236">
        <v>0</v>
      </c>
      <c r="AT177" s="230"/>
      <c r="AU177" s="230"/>
      <c r="AV177" s="238">
        <f t="shared" si="64"/>
        <v>5</v>
      </c>
      <c r="AW177" s="238">
        <f t="shared" si="64"/>
        <v>5</v>
      </c>
      <c r="AX177" s="234">
        <v>5</v>
      </c>
      <c r="AY177" s="234">
        <v>5</v>
      </c>
      <c r="AZ177" s="229"/>
      <c r="BA177" s="234">
        <v>0</v>
      </c>
      <c r="BB177" s="229"/>
      <c r="BC177" s="234">
        <v>0</v>
      </c>
      <c r="BD177" s="232">
        <v>45261</v>
      </c>
      <c r="BE177" s="232">
        <v>45058</v>
      </c>
      <c r="BF177" s="239" t="s">
        <v>230</v>
      </c>
      <c r="BG177" s="230" t="s">
        <v>853</v>
      </c>
      <c r="BH177" s="230"/>
      <c r="BI177" s="240"/>
      <c r="BJ177" s="241"/>
      <c r="BK177" s="242" t="s">
        <v>468</v>
      </c>
      <c r="BL177" s="242"/>
      <c r="BM177" s="242" t="s">
        <v>853</v>
      </c>
      <c r="BN177" s="231" t="s">
        <v>200</v>
      </c>
      <c r="BO177" s="231">
        <f t="shared" si="65"/>
        <v>2023</v>
      </c>
      <c r="BP177" s="231">
        <f t="shared" si="66"/>
        <v>4</v>
      </c>
      <c r="BQ177" s="231" t="str">
        <f t="shared" ref="BQ177:BQ182" si="67">+TEXT(BD177,"MMMM")</f>
        <v>MMMM</v>
      </c>
      <c r="BR177" s="231"/>
      <c r="BS177" s="231">
        <f t="shared" si="47"/>
        <v>1</v>
      </c>
      <c r="BT177" s="231"/>
      <c r="BU177" s="231" t="s">
        <v>218</v>
      </c>
      <c r="BV177" s="231"/>
      <c r="BW177" s="231"/>
      <c r="BX177" s="231"/>
      <c r="BY177" s="231"/>
      <c r="BZ177" s="238">
        <f t="shared" si="48"/>
        <v>0</v>
      </c>
      <c r="CA177" s="231"/>
      <c r="CB177" s="231"/>
      <c r="CC177" s="231" t="s">
        <v>202</v>
      </c>
      <c r="CD177" s="231" t="s">
        <v>859</v>
      </c>
      <c r="CE177" s="231" t="s">
        <v>204</v>
      </c>
      <c r="CF177" s="231" t="s">
        <v>854</v>
      </c>
      <c r="CG177" s="231" t="s">
        <v>204</v>
      </c>
      <c r="CH177" s="231"/>
      <c r="CI177" s="231"/>
      <c r="CJ177" s="231"/>
      <c r="CK177" s="243">
        <v>0</v>
      </c>
      <c r="CL177" s="243">
        <v>7</v>
      </c>
      <c r="CM177" s="244">
        <f t="shared" si="53"/>
        <v>7</v>
      </c>
      <c r="CN177" s="243"/>
      <c r="CO177" s="243">
        <f t="shared" si="54"/>
        <v>7</v>
      </c>
      <c r="CP177" s="245">
        <f t="shared" si="55"/>
        <v>2</v>
      </c>
      <c r="CR177" s="226"/>
    </row>
    <row r="178" spans="1:96" s="246" customFormat="1" ht="39" customHeight="1" x14ac:dyDescent="0.25">
      <c r="A178" s="227">
        <v>4</v>
      </c>
      <c r="B178" s="228">
        <f t="shared" si="52"/>
        <v>169</v>
      </c>
      <c r="C178" s="229">
        <v>19037</v>
      </c>
      <c r="D178" s="228" t="s">
        <v>185</v>
      </c>
      <c r="E178" s="228" t="s">
        <v>2</v>
      </c>
      <c r="F178" s="230" t="s">
        <v>8</v>
      </c>
      <c r="G178" s="231" t="s">
        <v>938</v>
      </c>
      <c r="H178" s="231" t="s">
        <v>939</v>
      </c>
      <c r="I178" s="230" t="s">
        <v>940</v>
      </c>
      <c r="J178" s="232">
        <f t="shared" si="62"/>
        <v>0</v>
      </c>
      <c r="K178" s="232">
        <v>45078</v>
      </c>
      <c r="L178" s="230" t="s">
        <v>330</v>
      </c>
      <c r="M178" s="233">
        <v>307046016</v>
      </c>
      <c r="N178" s="228" t="s">
        <v>941</v>
      </c>
      <c r="O178" s="228" t="s">
        <v>192</v>
      </c>
      <c r="P178" s="230" t="s">
        <v>213</v>
      </c>
      <c r="Q178" s="230" t="s">
        <v>550</v>
      </c>
      <c r="R178" s="230"/>
      <c r="S178" s="230" t="s">
        <v>337</v>
      </c>
      <c r="T178" s="230">
        <v>3000</v>
      </c>
      <c r="U178" s="234">
        <v>150</v>
      </c>
      <c r="V178" s="234">
        <v>120</v>
      </c>
      <c r="W178" s="234">
        <v>0</v>
      </c>
      <c r="X178" s="234">
        <v>0</v>
      </c>
      <c r="Y178" s="234">
        <v>9.5</v>
      </c>
      <c r="Z178" s="235">
        <f t="shared" si="63"/>
        <v>425</v>
      </c>
      <c r="AA178" s="235">
        <f t="shared" si="63"/>
        <v>270</v>
      </c>
      <c r="AB178" s="236">
        <f t="shared" si="63"/>
        <v>425</v>
      </c>
      <c r="AC178" s="236">
        <f t="shared" si="63"/>
        <v>425</v>
      </c>
      <c r="AD178" s="234">
        <v>200</v>
      </c>
      <c r="AE178" s="234">
        <v>45</v>
      </c>
      <c r="AF178" s="237">
        <v>200</v>
      </c>
      <c r="AG178" s="237">
        <v>200</v>
      </c>
      <c r="AH178" s="234">
        <v>225</v>
      </c>
      <c r="AI178" s="234">
        <v>225</v>
      </c>
      <c r="AJ178" s="237">
        <v>225</v>
      </c>
      <c r="AK178" s="237">
        <v>225</v>
      </c>
      <c r="AL178" s="234"/>
      <c r="AM178" s="234">
        <v>0</v>
      </c>
      <c r="AN178" s="237">
        <v>0</v>
      </c>
      <c r="AO178" s="237">
        <v>0</v>
      </c>
      <c r="AP178" s="234"/>
      <c r="AQ178" s="234">
        <v>0</v>
      </c>
      <c r="AR178" s="237">
        <v>0</v>
      </c>
      <c r="AS178" s="237">
        <v>0</v>
      </c>
      <c r="AT178" s="230"/>
      <c r="AU178" s="230"/>
      <c r="AV178" s="238">
        <f t="shared" si="64"/>
        <v>5</v>
      </c>
      <c r="AW178" s="238">
        <f t="shared" si="64"/>
        <v>5</v>
      </c>
      <c r="AX178" s="234">
        <v>5</v>
      </c>
      <c r="AY178" s="234">
        <v>3</v>
      </c>
      <c r="AZ178" s="229"/>
      <c r="BA178" s="234">
        <v>2</v>
      </c>
      <c r="BB178" s="229"/>
      <c r="BC178" s="234">
        <v>0</v>
      </c>
      <c r="BD178" s="232">
        <v>45078</v>
      </c>
      <c r="BE178" s="232">
        <v>45058</v>
      </c>
      <c r="BF178" s="239" t="s">
        <v>404</v>
      </c>
      <c r="BG178" s="230" t="s">
        <v>231</v>
      </c>
      <c r="BH178" s="230">
        <v>0</v>
      </c>
      <c r="BI178" s="240"/>
      <c r="BJ178" s="241">
        <v>0</v>
      </c>
      <c r="BK178" s="242" t="s">
        <v>468</v>
      </c>
      <c r="BL178" s="242"/>
      <c r="BM178" s="242" t="s">
        <v>853</v>
      </c>
      <c r="BN178" s="231" t="s">
        <v>200</v>
      </c>
      <c r="BO178" s="231">
        <f t="shared" si="65"/>
        <v>2023</v>
      </c>
      <c r="BP178" s="231">
        <f t="shared" si="66"/>
        <v>2</v>
      </c>
      <c r="BQ178" s="231" t="str">
        <f t="shared" si="67"/>
        <v>MMMM</v>
      </c>
      <c r="BR178" s="231"/>
      <c r="BS178" s="231">
        <f t="shared" si="47"/>
        <v>1</v>
      </c>
      <c r="BT178" s="231"/>
      <c r="BU178" s="231" t="s">
        <v>218</v>
      </c>
      <c r="BV178" s="231"/>
      <c r="BW178" s="231"/>
      <c r="BX178" s="231"/>
      <c r="BY178" s="231"/>
      <c r="BZ178" s="238">
        <f t="shared" si="48"/>
        <v>0</v>
      </c>
      <c r="CA178" s="231"/>
      <c r="CB178" s="231" t="str">
        <f>+IF(BN178="йирик",CONCATENATE(E178," Инвестициялар, саноат ва савдо бош бошқармаси бошлиғи"),IF(BN178="ўрта",CONCATENATE(E178," Инвестициялар, саноат ва савдо бош бошқармаси бошлиғи биринчи ўринбосари"),_xlfn.CONCAT(F178," ҳокими ўринбосари")))</f>
        <v>Урганч тумани ҳокими ўринбосари</v>
      </c>
      <c r="CC178" s="231" t="s">
        <v>552</v>
      </c>
      <c r="CD178" s="231" t="s">
        <v>553</v>
      </c>
      <c r="CE178" s="231" t="s">
        <v>554</v>
      </c>
      <c r="CF178" s="231" t="s">
        <v>854</v>
      </c>
      <c r="CG178" s="231" t="s">
        <v>204</v>
      </c>
      <c r="CH178" s="231"/>
      <c r="CI178" s="231"/>
      <c r="CJ178" s="231"/>
      <c r="CK178" s="243">
        <v>2</v>
      </c>
      <c r="CL178" s="243">
        <v>2</v>
      </c>
      <c r="CM178" s="244">
        <f t="shared" si="53"/>
        <v>0</v>
      </c>
      <c r="CN178" s="243">
        <v>3</v>
      </c>
      <c r="CO178" s="243">
        <f t="shared" si="54"/>
        <v>3</v>
      </c>
      <c r="CP178" s="245">
        <f t="shared" si="55"/>
        <v>-2</v>
      </c>
      <c r="CR178" s="226"/>
    </row>
    <row r="179" spans="1:96" s="246" customFormat="1" ht="39" customHeight="1" x14ac:dyDescent="0.25">
      <c r="A179" s="227">
        <v>4</v>
      </c>
      <c r="B179" s="228">
        <f t="shared" si="52"/>
        <v>170</v>
      </c>
      <c r="C179" s="229">
        <v>19092</v>
      </c>
      <c r="D179" s="228" t="s">
        <v>185</v>
      </c>
      <c r="E179" s="228" t="s">
        <v>2</v>
      </c>
      <c r="F179" s="230" t="s">
        <v>8</v>
      </c>
      <c r="G179" s="231" t="s">
        <v>942</v>
      </c>
      <c r="H179" s="231" t="s">
        <v>879</v>
      </c>
      <c r="I179" s="230" t="s">
        <v>943</v>
      </c>
      <c r="J179" s="232">
        <f t="shared" si="62"/>
        <v>0</v>
      </c>
      <c r="K179" s="232">
        <v>45108</v>
      </c>
      <c r="L179" s="230" t="s">
        <v>330</v>
      </c>
      <c r="M179" s="233">
        <v>306689159</v>
      </c>
      <c r="N179" s="228" t="s">
        <v>944</v>
      </c>
      <c r="O179" s="228" t="s">
        <v>192</v>
      </c>
      <c r="P179" s="230" t="s">
        <v>213</v>
      </c>
      <c r="Q179" s="230" t="s">
        <v>303</v>
      </c>
      <c r="R179" s="230"/>
      <c r="S179" s="230" t="s">
        <v>215</v>
      </c>
      <c r="T179" s="230">
        <v>75</v>
      </c>
      <c r="U179" s="234">
        <v>220</v>
      </c>
      <c r="V179" s="234">
        <v>176</v>
      </c>
      <c r="W179" s="234">
        <v>0</v>
      </c>
      <c r="X179" s="234">
        <v>0</v>
      </c>
      <c r="Y179" s="234">
        <v>8</v>
      </c>
      <c r="Z179" s="235">
        <f t="shared" si="63"/>
        <v>600</v>
      </c>
      <c r="AA179" s="235">
        <f t="shared" si="63"/>
        <v>475</v>
      </c>
      <c r="AB179" s="236">
        <f t="shared" si="63"/>
        <v>600</v>
      </c>
      <c r="AC179" s="236">
        <f t="shared" si="63"/>
        <v>600</v>
      </c>
      <c r="AD179" s="234">
        <v>150</v>
      </c>
      <c r="AE179" s="234">
        <v>25</v>
      </c>
      <c r="AF179" s="237">
        <v>150</v>
      </c>
      <c r="AG179" s="237">
        <v>150</v>
      </c>
      <c r="AH179" s="234">
        <v>450</v>
      </c>
      <c r="AI179" s="234">
        <v>450</v>
      </c>
      <c r="AJ179" s="237">
        <v>450</v>
      </c>
      <c r="AK179" s="237">
        <v>450</v>
      </c>
      <c r="AL179" s="234"/>
      <c r="AM179" s="234">
        <v>0</v>
      </c>
      <c r="AN179" s="237">
        <v>0</v>
      </c>
      <c r="AO179" s="237">
        <v>0</v>
      </c>
      <c r="AP179" s="234"/>
      <c r="AQ179" s="234">
        <v>0</v>
      </c>
      <c r="AR179" s="237">
        <v>0</v>
      </c>
      <c r="AS179" s="237">
        <v>0</v>
      </c>
      <c r="AT179" s="230"/>
      <c r="AU179" s="230"/>
      <c r="AV179" s="238">
        <f t="shared" si="64"/>
        <v>4</v>
      </c>
      <c r="AW179" s="238">
        <f t="shared" si="64"/>
        <v>5</v>
      </c>
      <c r="AX179" s="234">
        <v>4</v>
      </c>
      <c r="AY179" s="234">
        <v>4</v>
      </c>
      <c r="AZ179" s="229"/>
      <c r="BA179" s="234">
        <v>1</v>
      </c>
      <c r="BB179" s="229"/>
      <c r="BC179" s="234">
        <v>0</v>
      </c>
      <c r="BD179" s="232">
        <v>45108</v>
      </c>
      <c r="BE179" s="232">
        <v>45035</v>
      </c>
      <c r="BF179" s="239" t="s">
        <v>253</v>
      </c>
      <c r="BG179" s="230" t="s">
        <v>197</v>
      </c>
      <c r="BH179" s="230">
        <v>0</v>
      </c>
      <c r="BI179" s="240"/>
      <c r="BJ179" s="241">
        <v>0</v>
      </c>
      <c r="BK179" s="242" t="s">
        <v>468</v>
      </c>
      <c r="BL179" s="242"/>
      <c r="BM179" s="242" t="s">
        <v>853</v>
      </c>
      <c r="BN179" s="231" t="s">
        <v>200</v>
      </c>
      <c r="BO179" s="231">
        <f t="shared" si="65"/>
        <v>2023</v>
      </c>
      <c r="BP179" s="231">
        <f t="shared" si="66"/>
        <v>3</v>
      </c>
      <c r="BQ179" s="231" t="str">
        <f t="shared" si="67"/>
        <v>MMMM</v>
      </c>
      <c r="BR179" s="231"/>
      <c r="BS179" s="231">
        <f>+DAY(BD179)</f>
        <v>1</v>
      </c>
      <c r="BT179" s="231">
        <v>21</v>
      </c>
      <c r="BU179" s="231" t="s">
        <v>232</v>
      </c>
      <c r="BV179" s="231">
        <v>2</v>
      </c>
      <c r="BW179" s="231"/>
      <c r="BX179" s="231"/>
      <c r="BY179" s="231"/>
      <c r="BZ179" s="238">
        <f>+IF(BF179&gt;0,AW179-AV179,0)</f>
        <v>1</v>
      </c>
      <c r="CA179" s="231"/>
      <c r="CB179" s="231" t="str">
        <f>+IF(BN179="йирик",CONCATENATE(E179," Инвестициялар, саноат ва савдо бош бошқармаси бошлиғи"),IF(BN179="ўрта",CONCATENATE(E179," Инвестициялар, саноат ва савдо бош бошқармаси бошлиғи биринчи ўринбосари"),_xlfn.CONCAT(F179," ҳокими ўринбосари")))</f>
        <v>Урганч тумани ҳокими ўринбосари</v>
      </c>
      <c r="CC179" s="231" t="s">
        <v>304</v>
      </c>
      <c r="CD179" s="231" t="s">
        <v>305</v>
      </c>
      <c r="CE179" s="231" t="s">
        <v>206</v>
      </c>
      <c r="CF179" s="231" t="s">
        <v>854</v>
      </c>
      <c r="CG179" s="231" t="s">
        <v>204</v>
      </c>
      <c r="CH179" s="231"/>
      <c r="CI179" s="231"/>
      <c r="CJ179" s="231"/>
      <c r="CK179" s="243">
        <v>6</v>
      </c>
      <c r="CL179" s="243">
        <v>8</v>
      </c>
      <c r="CM179" s="244">
        <f t="shared" si="53"/>
        <v>2</v>
      </c>
      <c r="CN179" s="243"/>
      <c r="CO179" s="243">
        <f t="shared" si="54"/>
        <v>2</v>
      </c>
      <c r="CP179" s="245">
        <f t="shared" si="55"/>
        <v>-2</v>
      </c>
      <c r="CR179" s="226"/>
    </row>
    <row r="180" spans="1:96" s="246" customFormat="1" ht="39" customHeight="1" x14ac:dyDescent="0.25">
      <c r="A180" s="227">
        <v>4</v>
      </c>
      <c r="B180" s="228">
        <f t="shared" si="52"/>
        <v>171</v>
      </c>
      <c r="C180" s="229">
        <v>19035</v>
      </c>
      <c r="D180" s="228" t="s">
        <v>185</v>
      </c>
      <c r="E180" s="228" t="s">
        <v>2</v>
      </c>
      <c r="F180" s="230" t="s">
        <v>8</v>
      </c>
      <c r="G180" s="231" t="s">
        <v>945</v>
      </c>
      <c r="H180" s="231" t="s">
        <v>946</v>
      </c>
      <c r="I180" s="230" t="s">
        <v>947</v>
      </c>
      <c r="J180" s="232">
        <f t="shared" si="62"/>
        <v>0</v>
      </c>
      <c r="K180" s="232">
        <v>44984</v>
      </c>
      <c r="L180" s="230" t="s">
        <v>330</v>
      </c>
      <c r="M180" s="233">
        <v>306093331</v>
      </c>
      <c r="N180" s="228" t="s">
        <v>948</v>
      </c>
      <c r="O180" s="228" t="s">
        <v>212</v>
      </c>
      <c r="P180" s="230" t="s">
        <v>213</v>
      </c>
      <c r="Q180" s="230" t="s">
        <v>822</v>
      </c>
      <c r="R180" s="230"/>
      <c r="S180" s="230" t="s">
        <v>337</v>
      </c>
      <c r="T180" s="230">
        <v>60</v>
      </c>
      <c r="U180" s="234">
        <v>360</v>
      </c>
      <c r="V180" s="234">
        <v>352.8</v>
      </c>
      <c r="W180" s="234">
        <v>0</v>
      </c>
      <c r="X180" s="234">
        <v>0</v>
      </c>
      <c r="Y180" s="234">
        <v>22</v>
      </c>
      <c r="Z180" s="235">
        <f t="shared" si="63"/>
        <v>1000</v>
      </c>
      <c r="AA180" s="235">
        <f t="shared" si="63"/>
        <v>1000</v>
      </c>
      <c r="AB180" s="236">
        <f t="shared" si="63"/>
        <v>1000</v>
      </c>
      <c r="AC180" s="236">
        <f t="shared" si="63"/>
        <v>1000</v>
      </c>
      <c r="AD180" s="234">
        <v>300</v>
      </c>
      <c r="AE180" s="234">
        <v>300</v>
      </c>
      <c r="AF180" s="237">
        <v>300</v>
      </c>
      <c r="AG180" s="237">
        <v>300</v>
      </c>
      <c r="AH180" s="234">
        <v>700</v>
      </c>
      <c r="AI180" s="234">
        <v>700</v>
      </c>
      <c r="AJ180" s="237">
        <v>700</v>
      </c>
      <c r="AK180" s="237">
        <v>700</v>
      </c>
      <c r="AL180" s="234"/>
      <c r="AM180" s="234">
        <v>0</v>
      </c>
      <c r="AN180" s="237">
        <v>0</v>
      </c>
      <c r="AO180" s="237">
        <v>0</v>
      </c>
      <c r="AP180" s="234"/>
      <c r="AQ180" s="234">
        <v>0</v>
      </c>
      <c r="AR180" s="237">
        <v>0</v>
      </c>
      <c r="AS180" s="237">
        <v>0</v>
      </c>
      <c r="AT180" s="230"/>
      <c r="AU180" s="230"/>
      <c r="AV180" s="238">
        <f t="shared" si="64"/>
        <v>4</v>
      </c>
      <c r="AW180" s="238">
        <f t="shared" si="64"/>
        <v>4</v>
      </c>
      <c r="AX180" s="234">
        <v>4</v>
      </c>
      <c r="AY180" s="234">
        <v>4</v>
      </c>
      <c r="AZ180" s="229"/>
      <c r="BA180" s="229">
        <v>0</v>
      </c>
      <c r="BB180" s="229"/>
      <c r="BC180" s="229">
        <v>0</v>
      </c>
      <c r="BD180" s="232">
        <v>44984</v>
      </c>
      <c r="BE180" s="232">
        <v>44964</v>
      </c>
      <c r="BF180" s="239" t="s">
        <v>356</v>
      </c>
      <c r="BG180" s="230" t="s">
        <v>853</v>
      </c>
      <c r="BH180" s="230">
        <v>0</v>
      </c>
      <c r="BI180" s="240"/>
      <c r="BJ180" s="241">
        <v>0</v>
      </c>
      <c r="BK180" s="242" t="s">
        <v>468</v>
      </c>
      <c r="BL180" s="242"/>
      <c r="BM180" s="242" t="s">
        <v>853</v>
      </c>
      <c r="BN180" s="231" t="s">
        <v>200</v>
      </c>
      <c r="BO180" s="231">
        <f t="shared" si="65"/>
        <v>2023</v>
      </c>
      <c r="BP180" s="231">
        <f t="shared" si="66"/>
        <v>1</v>
      </c>
      <c r="BQ180" s="231" t="str">
        <f t="shared" si="67"/>
        <v>MMMM</v>
      </c>
      <c r="BR180" s="231" t="s">
        <v>201</v>
      </c>
      <c r="BS180" s="231">
        <f>+DAY(BD180)</f>
        <v>27</v>
      </c>
      <c r="BT180" s="231">
        <v>10</v>
      </c>
      <c r="BU180" s="231" t="s">
        <v>201</v>
      </c>
      <c r="BV180" s="231">
        <v>1</v>
      </c>
      <c r="BW180" s="231"/>
      <c r="BX180" s="231"/>
      <c r="BY180" s="231"/>
      <c r="BZ180" s="238">
        <f>+IF(BF180&gt;0,AW180-AV180,0)</f>
        <v>0</v>
      </c>
      <c r="CA180" s="231"/>
      <c r="CB180" s="231" t="str">
        <f>+IF(BN180="йирик",CONCATENATE(E180," Инвестициялар, саноат ва савдо бош бошқармаси бошлиғи"),IF(BN180="ўрта",CONCATENATE(E180," Инвестициялар, саноат ва савдо бош бошқармаси бошлиғи биринчи ўринбосари"),_xlfn.CONCAT(F180," ҳокими ўринбосари")))</f>
        <v>Урганч тумани ҳокими ўринбосари</v>
      </c>
      <c r="CC180" s="231" t="s">
        <v>304</v>
      </c>
      <c r="CD180" s="231" t="s">
        <v>305</v>
      </c>
      <c r="CE180" s="231" t="s">
        <v>206</v>
      </c>
      <c r="CF180" s="231" t="s">
        <v>873</v>
      </c>
      <c r="CG180" s="231" t="s">
        <v>206</v>
      </c>
      <c r="CH180" s="231"/>
      <c r="CI180" s="231"/>
      <c r="CJ180" s="231"/>
      <c r="CK180" s="243">
        <v>4</v>
      </c>
      <c r="CL180" s="243">
        <v>4</v>
      </c>
      <c r="CM180" s="244">
        <f t="shared" si="53"/>
        <v>0</v>
      </c>
      <c r="CN180" s="243"/>
      <c r="CO180" s="243">
        <f t="shared" si="54"/>
        <v>0</v>
      </c>
      <c r="CP180" s="245">
        <f t="shared" si="55"/>
        <v>-4</v>
      </c>
      <c r="CR180" s="226"/>
    </row>
    <row r="181" spans="1:96" s="246" customFormat="1" ht="39" customHeight="1" x14ac:dyDescent="0.25">
      <c r="A181" s="227">
        <v>4</v>
      </c>
      <c r="B181" s="228">
        <f t="shared" si="52"/>
        <v>172</v>
      </c>
      <c r="C181" s="229">
        <v>19086</v>
      </c>
      <c r="D181" s="228" t="s">
        <v>185</v>
      </c>
      <c r="E181" s="228" t="s">
        <v>2</v>
      </c>
      <c r="F181" s="230" t="s">
        <v>8</v>
      </c>
      <c r="G181" s="231" t="s">
        <v>949</v>
      </c>
      <c r="H181" s="231" t="s">
        <v>950</v>
      </c>
      <c r="I181" s="230" t="s">
        <v>951</v>
      </c>
      <c r="J181" s="232">
        <f t="shared" si="62"/>
        <v>0</v>
      </c>
      <c r="K181" s="232">
        <v>44986</v>
      </c>
      <c r="L181" s="230" t="s">
        <v>189</v>
      </c>
      <c r="M181" s="233">
        <v>305777137</v>
      </c>
      <c r="N181" s="228" t="s">
        <v>885</v>
      </c>
      <c r="O181" s="228" t="s">
        <v>192</v>
      </c>
      <c r="P181" s="230" t="s">
        <v>193</v>
      </c>
      <c r="Q181" s="230" t="s">
        <v>626</v>
      </c>
      <c r="R181" s="230"/>
      <c r="S181" s="230" t="s">
        <v>195</v>
      </c>
      <c r="T181" s="230" t="s">
        <v>893</v>
      </c>
      <c r="U181" s="234">
        <v>125</v>
      </c>
      <c r="V181" s="234">
        <v>52</v>
      </c>
      <c r="W181" s="234">
        <v>0</v>
      </c>
      <c r="X181" s="234">
        <v>0</v>
      </c>
      <c r="Y181" s="234">
        <v>5</v>
      </c>
      <c r="Z181" s="235">
        <f t="shared" si="63"/>
        <v>290</v>
      </c>
      <c r="AA181" s="235">
        <f t="shared" si="63"/>
        <v>290</v>
      </c>
      <c r="AB181" s="236">
        <f t="shared" si="63"/>
        <v>290</v>
      </c>
      <c r="AC181" s="236">
        <f t="shared" si="63"/>
        <v>290</v>
      </c>
      <c r="AD181" s="234">
        <v>75</v>
      </c>
      <c r="AE181" s="234">
        <v>75</v>
      </c>
      <c r="AF181" s="237">
        <v>75</v>
      </c>
      <c r="AG181" s="237">
        <v>75</v>
      </c>
      <c r="AH181" s="234">
        <v>215</v>
      </c>
      <c r="AI181" s="234">
        <v>215</v>
      </c>
      <c r="AJ181" s="237">
        <v>215</v>
      </c>
      <c r="AK181" s="237">
        <v>215</v>
      </c>
      <c r="AL181" s="234"/>
      <c r="AM181" s="234">
        <v>0</v>
      </c>
      <c r="AN181" s="237">
        <v>0</v>
      </c>
      <c r="AO181" s="237">
        <v>0</v>
      </c>
      <c r="AP181" s="234"/>
      <c r="AQ181" s="234">
        <v>0</v>
      </c>
      <c r="AR181" s="237">
        <v>0</v>
      </c>
      <c r="AS181" s="237">
        <v>0</v>
      </c>
      <c r="AT181" s="230"/>
      <c r="AU181" s="230"/>
      <c r="AV181" s="238">
        <f t="shared" si="64"/>
        <v>2</v>
      </c>
      <c r="AW181" s="238">
        <f t="shared" si="64"/>
        <v>2</v>
      </c>
      <c r="AX181" s="234">
        <v>2</v>
      </c>
      <c r="AY181" s="234">
        <v>2</v>
      </c>
      <c r="AZ181" s="229"/>
      <c r="BA181" s="229">
        <v>0</v>
      </c>
      <c r="BB181" s="229"/>
      <c r="BC181" s="229">
        <v>0</v>
      </c>
      <c r="BD181" s="232">
        <v>44986</v>
      </c>
      <c r="BE181" s="232">
        <v>44964</v>
      </c>
      <c r="BF181" s="239" t="s">
        <v>381</v>
      </c>
      <c r="BG181" s="230" t="s">
        <v>197</v>
      </c>
      <c r="BH181" s="230">
        <v>0</v>
      </c>
      <c r="BI181" s="240"/>
      <c r="BJ181" s="241">
        <v>0</v>
      </c>
      <c r="BK181" s="242" t="s">
        <v>468</v>
      </c>
      <c r="BL181" s="242"/>
      <c r="BM181" s="242" t="s">
        <v>853</v>
      </c>
      <c r="BN181" s="231" t="s">
        <v>200</v>
      </c>
      <c r="BO181" s="231">
        <f t="shared" si="65"/>
        <v>2023</v>
      </c>
      <c r="BP181" s="231">
        <f t="shared" si="66"/>
        <v>1</v>
      </c>
      <c r="BQ181" s="231" t="str">
        <f t="shared" si="67"/>
        <v>MMMM</v>
      </c>
      <c r="BR181" s="231"/>
      <c r="BS181" s="231">
        <f>+DAY(BD181)</f>
        <v>1</v>
      </c>
      <c r="BT181" s="231">
        <v>10</v>
      </c>
      <c r="BU181" s="231" t="s">
        <v>201</v>
      </c>
      <c r="BV181" s="231">
        <v>1</v>
      </c>
      <c r="BW181" s="231"/>
      <c r="BX181" s="231"/>
      <c r="BY181" s="231"/>
      <c r="BZ181" s="238">
        <f>+IF(BF181&gt;0,AW181-AV181,0)</f>
        <v>0</v>
      </c>
      <c r="CA181" s="231"/>
      <c r="CB181" s="231" t="str">
        <f>+IF(BN181="йирик",CONCATENATE(E181," Инвестициялар, саноат ва савдо бош бошқармаси бошлиғи"),IF(BN181="ўрта",CONCATENATE(E181," Инвестициялар, саноат ва савдо бош бошқармаси бошлиғи биринчи ўринбосари"),_xlfn.CONCAT(F181," ҳокими ўринбосари")))</f>
        <v>Урганч тумани ҳокими ўринбосари</v>
      </c>
      <c r="CC181" s="231" t="s">
        <v>202</v>
      </c>
      <c r="CD181" s="231" t="s">
        <v>859</v>
      </c>
      <c r="CE181" s="231" t="s">
        <v>204</v>
      </c>
      <c r="CF181" s="231" t="s">
        <v>854</v>
      </c>
      <c r="CG181" s="231" t="s">
        <v>204</v>
      </c>
      <c r="CH181" s="231"/>
      <c r="CI181" s="231"/>
      <c r="CJ181" s="231"/>
      <c r="CK181" s="243">
        <v>2</v>
      </c>
      <c r="CL181" s="243">
        <v>3</v>
      </c>
      <c r="CM181" s="244">
        <f t="shared" si="53"/>
        <v>1</v>
      </c>
      <c r="CN181" s="243">
        <v>1</v>
      </c>
      <c r="CO181" s="243">
        <f t="shared" si="54"/>
        <v>2</v>
      </c>
      <c r="CP181" s="245">
        <f t="shared" si="55"/>
        <v>0</v>
      </c>
      <c r="CR181" s="226"/>
    </row>
    <row r="182" spans="1:96" s="246" customFormat="1" ht="39" customHeight="1" x14ac:dyDescent="0.25">
      <c r="A182" s="227">
        <v>4</v>
      </c>
      <c r="B182" s="228">
        <f t="shared" si="52"/>
        <v>173</v>
      </c>
      <c r="C182" s="229" t="e">
        <f>1+#REF!</f>
        <v>#REF!</v>
      </c>
      <c r="D182" s="247" t="s">
        <v>236</v>
      </c>
      <c r="E182" s="247" t="s">
        <v>2</v>
      </c>
      <c r="F182" s="248" t="s">
        <v>8</v>
      </c>
      <c r="G182" s="249" t="s">
        <v>952</v>
      </c>
      <c r="H182" s="249" t="s">
        <v>953</v>
      </c>
      <c r="I182" s="230" t="s">
        <v>954</v>
      </c>
      <c r="J182" s="232">
        <f t="shared" si="62"/>
        <v>0</v>
      </c>
      <c r="K182" s="232">
        <v>45168</v>
      </c>
      <c r="L182" s="230"/>
      <c r="M182" s="242">
        <v>305721412</v>
      </c>
      <c r="N182" s="230"/>
      <c r="O182" s="230"/>
      <c r="P182" s="230" t="s">
        <v>213</v>
      </c>
      <c r="Q182" s="230"/>
      <c r="R182" s="230"/>
      <c r="S182" s="230"/>
      <c r="T182" s="230"/>
      <c r="U182" s="230"/>
      <c r="V182" s="230"/>
      <c r="W182" s="230"/>
      <c r="X182" s="230"/>
      <c r="Y182" s="234"/>
      <c r="Z182" s="235">
        <f t="shared" si="63"/>
        <v>7700</v>
      </c>
      <c r="AA182" s="235">
        <f t="shared" si="63"/>
        <v>0</v>
      </c>
      <c r="AB182" s="236">
        <f t="shared" si="63"/>
        <v>7700</v>
      </c>
      <c r="AC182" s="236">
        <f t="shared" si="63"/>
        <v>7700</v>
      </c>
      <c r="AD182" s="250">
        <v>2700</v>
      </c>
      <c r="AE182" s="250"/>
      <c r="AF182" s="251">
        <v>2700</v>
      </c>
      <c r="AG182" s="251">
        <v>2700</v>
      </c>
      <c r="AH182" s="250">
        <v>5000</v>
      </c>
      <c r="AI182" s="250"/>
      <c r="AJ182" s="237">
        <v>5000</v>
      </c>
      <c r="AK182" s="237">
        <v>5000</v>
      </c>
      <c r="AL182" s="250"/>
      <c r="AM182" s="250"/>
      <c r="AN182" s="237"/>
      <c r="AO182" s="237"/>
      <c r="AP182" s="250"/>
      <c r="AQ182" s="250"/>
      <c r="AR182" s="251"/>
      <c r="AS182" s="251"/>
      <c r="AT182" s="248"/>
      <c r="AU182" s="248"/>
      <c r="AV182" s="238">
        <f t="shared" si="64"/>
        <v>15</v>
      </c>
      <c r="AW182" s="238">
        <f t="shared" si="64"/>
        <v>15</v>
      </c>
      <c r="AX182" s="250">
        <v>15</v>
      </c>
      <c r="AY182" s="234">
        <v>15</v>
      </c>
      <c r="AZ182" s="252"/>
      <c r="BA182" s="234"/>
      <c r="BB182" s="252"/>
      <c r="BC182" s="234"/>
      <c r="BD182" s="232">
        <v>45168</v>
      </c>
      <c r="BE182" s="232">
        <v>45096</v>
      </c>
      <c r="BF182" s="239" t="s">
        <v>387</v>
      </c>
      <c r="BG182" s="230" t="s">
        <v>394</v>
      </c>
      <c r="BH182" s="248"/>
      <c r="BI182" s="253"/>
      <c r="BJ182" s="254"/>
      <c r="BK182" s="255" t="s">
        <v>468</v>
      </c>
      <c r="BL182" s="242"/>
      <c r="BM182" s="255"/>
      <c r="BN182" s="231" t="s">
        <v>955</v>
      </c>
      <c r="BO182" s="231">
        <f t="shared" si="65"/>
        <v>2023</v>
      </c>
      <c r="BP182" s="231">
        <f t="shared" si="66"/>
        <v>3</v>
      </c>
      <c r="BQ182" s="231" t="str">
        <f t="shared" si="67"/>
        <v>MMMM</v>
      </c>
      <c r="BR182" s="249"/>
      <c r="BS182" s="249"/>
      <c r="BT182" s="249"/>
      <c r="BU182" s="249" t="s">
        <v>241</v>
      </c>
      <c r="BV182" s="249"/>
      <c r="BW182" s="249"/>
      <c r="BX182" s="249"/>
      <c r="BY182" s="249"/>
      <c r="BZ182" s="256"/>
      <c r="CA182" s="249"/>
      <c r="CB182" s="249"/>
      <c r="CC182" s="231"/>
      <c r="CD182" s="231"/>
      <c r="CE182" s="231"/>
      <c r="CF182" s="231"/>
      <c r="CG182" s="231"/>
      <c r="CH182" s="231"/>
      <c r="CI182" s="231"/>
      <c r="CJ182" s="231"/>
      <c r="CK182" s="243">
        <v>9</v>
      </c>
      <c r="CL182" s="243">
        <v>19</v>
      </c>
      <c r="CM182" s="244">
        <f t="shared" si="53"/>
        <v>10</v>
      </c>
      <c r="CN182" s="243">
        <v>5.5</v>
      </c>
      <c r="CO182" s="243">
        <f t="shared" si="54"/>
        <v>15.5</v>
      </c>
      <c r="CP182" s="245">
        <f t="shared" si="55"/>
        <v>0.5</v>
      </c>
      <c r="CR182" s="226"/>
    </row>
    <row r="183" spans="1:96" s="246" customFormat="1" ht="39" customHeight="1" x14ac:dyDescent="0.25">
      <c r="A183" s="227">
        <v>4</v>
      </c>
      <c r="B183" s="228">
        <f t="shared" si="52"/>
        <v>174</v>
      </c>
      <c r="C183" s="229"/>
      <c r="D183" s="228"/>
      <c r="E183" s="228"/>
      <c r="F183" s="230" t="s">
        <v>8</v>
      </c>
      <c r="G183" s="231" t="s">
        <v>956</v>
      </c>
      <c r="H183" s="231" t="s">
        <v>957</v>
      </c>
      <c r="I183" s="230" t="str">
        <f>+CONCATENATE(G183," ",H183)</f>
        <v>"PIRNAXOS BO‘STON" фермер хўжалиги Инновацион умумий овқатланиш шохобчасини ташкил қилиш</v>
      </c>
      <c r="J183" s="232"/>
      <c r="K183" s="232"/>
      <c r="L183" s="230"/>
      <c r="M183" s="233">
        <v>305388344</v>
      </c>
      <c r="N183" s="228"/>
      <c r="O183" s="228"/>
      <c r="P183" s="230"/>
      <c r="Q183" s="230"/>
      <c r="R183" s="230"/>
      <c r="S183" s="230"/>
      <c r="T183" s="230"/>
      <c r="U183" s="234"/>
      <c r="V183" s="234"/>
      <c r="W183" s="234"/>
      <c r="X183" s="234"/>
      <c r="Y183" s="234"/>
      <c r="Z183" s="235"/>
      <c r="AA183" s="235"/>
      <c r="AB183" s="236"/>
      <c r="AC183" s="236"/>
      <c r="AD183" s="234"/>
      <c r="AE183" s="234"/>
      <c r="AF183" s="237"/>
      <c r="AG183" s="237"/>
      <c r="AH183" s="234"/>
      <c r="AI183" s="234"/>
      <c r="AJ183" s="237"/>
      <c r="AK183" s="237"/>
      <c r="AL183" s="234"/>
      <c r="AM183" s="234"/>
      <c r="AN183" s="237"/>
      <c r="AO183" s="237"/>
      <c r="AP183" s="234"/>
      <c r="AQ183" s="234"/>
      <c r="AR183" s="237"/>
      <c r="AS183" s="237"/>
      <c r="AT183" s="230"/>
      <c r="AU183" s="230"/>
      <c r="AV183" s="238"/>
      <c r="AW183" s="238">
        <v>15</v>
      </c>
      <c r="AX183" s="234"/>
      <c r="AY183" s="234"/>
      <c r="AZ183" s="229"/>
      <c r="BA183" s="229"/>
      <c r="BB183" s="229"/>
      <c r="BC183" s="229"/>
      <c r="BD183" s="232"/>
      <c r="BE183" s="232"/>
      <c r="BF183" s="239"/>
      <c r="BG183" s="230"/>
      <c r="BH183" s="230"/>
      <c r="BI183" s="240"/>
      <c r="BJ183" s="241"/>
      <c r="BK183" s="242"/>
      <c r="BL183" s="242"/>
      <c r="BM183" s="242"/>
      <c r="BN183" s="231"/>
      <c r="BO183" s="231"/>
      <c r="BP183" s="231"/>
      <c r="BQ183" s="231"/>
      <c r="BR183" s="231"/>
      <c r="BS183" s="231"/>
      <c r="BT183" s="231"/>
      <c r="BU183" s="231"/>
      <c r="BV183" s="231"/>
      <c r="BW183" s="231"/>
      <c r="BX183" s="231"/>
      <c r="BY183" s="231"/>
      <c r="BZ183" s="238"/>
      <c r="CA183" s="231"/>
      <c r="CB183" s="231"/>
      <c r="CC183" s="231"/>
      <c r="CD183" s="231"/>
      <c r="CE183" s="231"/>
      <c r="CF183" s="231"/>
      <c r="CG183" s="231"/>
      <c r="CH183" s="231"/>
      <c r="CI183" s="231"/>
      <c r="CJ183" s="231"/>
      <c r="CK183" s="243">
        <v>6</v>
      </c>
      <c r="CL183" s="243">
        <v>4</v>
      </c>
      <c r="CM183" s="244">
        <f t="shared" si="53"/>
        <v>-2</v>
      </c>
      <c r="CN183" s="243"/>
      <c r="CO183" s="243">
        <f t="shared" si="54"/>
        <v>-2</v>
      </c>
      <c r="CP183" s="245">
        <f t="shared" si="55"/>
        <v>-2</v>
      </c>
      <c r="CR183" s="226"/>
    </row>
    <row r="184" spans="1:96" s="246" customFormat="1" ht="39" customHeight="1" x14ac:dyDescent="0.25">
      <c r="A184" s="227">
        <v>1</v>
      </c>
      <c r="B184" s="228">
        <f t="shared" si="52"/>
        <v>175</v>
      </c>
      <c r="C184" s="229">
        <v>19041</v>
      </c>
      <c r="D184" s="228" t="s">
        <v>185</v>
      </c>
      <c r="E184" s="228" t="s">
        <v>2</v>
      </c>
      <c r="F184" s="230" t="s">
        <v>8</v>
      </c>
      <c r="G184" s="231" t="s">
        <v>958</v>
      </c>
      <c r="H184" s="231" t="s">
        <v>959</v>
      </c>
      <c r="I184" s="230" t="s">
        <v>960</v>
      </c>
      <c r="J184" s="232">
        <f t="shared" ref="J184:J247" si="68">+K184-BD184</f>
        <v>0</v>
      </c>
      <c r="K184" s="232">
        <v>45076</v>
      </c>
      <c r="L184" s="230" t="s">
        <v>330</v>
      </c>
      <c r="M184" s="233">
        <v>305287256</v>
      </c>
      <c r="N184" s="228" t="s">
        <v>941</v>
      </c>
      <c r="O184" s="228" t="s">
        <v>192</v>
      </c>
      <c r="P184" s="230" t="s">
        <v>213</v>
      </c>
      <c r="Q184" s="230" t="s">
        <v>550</v>
      </c>
      <c r="R184" s="230"/>
      <c r="S184" s="230" t="s">
        <v>337</v>
      </c>
      <c r="T184" s="230">
        <v>70000</v>
      </c>
      <c r="U184" s="234">
        <v>420</v>
      </c>
      <c r="V184" s="234">
        <v>386.40000000000003</v>
      </c>
      <c r="W184" s="234">
        <v>0</v>
      </c>
      <c r="X184" s="234">
        <v>0</v>
      </c>
      <c r="Y184" s="234">
        <v>21</v>
      </c>
      <c r="Z184" s="235">
        <f t="shared" ref="Z184:AC215" si="69">+AD184+AH184+AL184*11.9+AP184*11.9</f>
        <v>1200</v>
      </c>
      <c r="AA184" s="235">
        <f t="shared" si="69"/>
        <v>905</v>
      </c>
      <c r="AB184" s="236">
        <f t="shared" si="69"/>
        <v>860</v>
      </c>
      <c r="AC184" s="236">
        <f t="shared" si="69"/>
        <v>860</v>
      </c>
      <c r="AD184" s="234">
        <v>400</v>
      </c>
      <c r="AE184" s="234">
        <v>105</v>
      </c>
      <c r="AF184" s="237">
        <v>400</v>
      </c>
      <c r="AG184" s="237">
        <v>400</v>
      </c>
      <c r="AH184" s="234">
        <v>800</v>
      </c>
      <c r="AI184" s="234">
        <v>800</v>
      </c>
      <c r="AJ184" s="237">
        <v>460</v>
      </c>
      <c r="AK184" s="237">
        <v>460</v>
      </c>
      <c r="AL184" s="234"/>
      <c r="AM184" s="234">
        <v>0</v>
      </c>
      <c r="AN184" s="237">
        <v>0</v>
      </c>
      <c r="AO184" s="237">
        <v>0</v>
      </c>
      <c r="AP184" s="234"/>
      <c r="AQ184" s="234">
        <v>0</v>
      </c>
      <c r="AR184" s="237">
        <v>0</v>
      </c>
      <c r="AS184" s="237">
        <v>0</v>
      </c>
      <c r="AT184" s="230"/>
      <c r="AU184" s="230"/>
      <c r="AV184" s="238">
        <f t="shared" ref="AV184:AW215" si="70">+AX184+AZ184+BB184</f>
        <v>10</v>
      </c>
      <c r="AW184" s="238">
        <f t="shared" si="70"/>
        <v>10</v>
      </c>
      <c r="AX184" s="234">
        <v>10</v>
      </c>
      <c r="AY184" s="234">
        <v>10</v>
      </c>
      <c r="AZ184" s="229"/>
      <c r="BA184" s="234">
        <v>0</v>
      </c>
      <c r="BB184" s="229"/>
      <c r="BC184" s="234">
        <v>0</v>
      </c>
      <c r="BD184" s="232">
        <v>45076</v>
      </c>
      <c r="BE184" s="232">
        <v>45058</v>
      </c>
      <c r="BF184" s="239" t="s">
        <v>431</v>
      </c>
      <c r="BG184" s="230" t="s">
        <v>217</v>
      </c>
      <c r="BH184" s="230">
        <v>0</v>
      </c>
      <c r="BI184" s="240"/>
      <c r="BJ184" s="241">
        <v>0</v>
      </c>
      <c r="BK184" s="242" t="s">
        <v>468</v>
      </c>
      <c r="BL184" s="242"/>
      <c r="BM184" s="242" t="s">
        <v>853</v>
      </c>
      <c r="BN184" s="231" t="s">
        <v>200</v>
      </c>
      <c r="BO184" s="231">
        <f t="shared" ref="BO184:BO247" si="71">+YEAR(BD184)</f>
        <v>2023</v>
      </c>
      <c r="BP184" s="231">
        <f t="shared" ref="BP184:BP247" si="72">+ROUNDUP(MONTH(BD184)/3,0)</f>
        <v>2</v>
      </c>
      <c r="BQ184" s="231" t="s">
        <v>218</v>
      </c>
      <c r="BR184" s="231"/>
      <c r="BS184" s="231">
        <f t="shared" ref="BS184:BS247" si="73">+DAY(BD184)</f>
        <v>30</v>
      </c>
      <c r="BT184" s="231"/>
      <c r="BU184" s="231" t="s">
        <v>218</v>
      </c>
      <c r="BV184" s="231"/>
      <c r="BW184" s="231"/>
      <c r="BX184" s="231"/>
      <c r="BY184" s="231"/>
      <c r="BZ184" s="238">
        <f t="shared" ref="BZ184:BZ247" si="74">+IF(BF184&gt;0,AW184-AV184,0)</f>
        <v>0</v>
      </c>
      <c r="CA184" s="231"/>
      <c r="CB184" s="231" t="str">
        <f>+IF(BN184="йирик",CONCATENATE(E184," Инвестициялар, саноат ва савдо бош бошқармаси бошлиғи"),IF(BN184="ўрта",CONCATENATE(E184," Инвестициялар, саноат ва савдо бош бошқармаси бошлиғи биринчи ўринбосари"),_xlfn.CONCAT(F184," ҳокими ўринбосари")))</f>
        <v>Урганч тумани ҳокими ўринбосари</v>
      </c>
      <c r="CC184" s="231" t="s">
        <v>552</v>
      </c>
      <c r="CD184" s="231" t="s">
        <v>553</v>
      </c>
      <c r="CE184" s="231" t="s">
        <v>554</v>
      </c>
      <c r="CF184" s="231" t="s">
        <v>854</v>
      </c>
      <c r="CG184" s="231" t="s">
        <v>204</v>
      </c>
      <c r="CH184" s="231"/>
      <c r="CI184" s="231"/>
      <c r="CJ184" s="231"/>
      <c r="CK184" s="243">
        <v>1</v>
      </c>
      <c r="CL184" s="243">
        <v>1</v>
      </c>
      <c r="CM184" s="244">
        <f t="shared" si="53"/>
        <v>0</v>
      </c>
      <c r="CN184" s="243"/>
      <c r="CO184" s="243">
        <f t="shared" si="54"/>
        <v>0</v>
      </c>
      <c r="CP184" s="245">
        <f t="shared" si="55"/>
        <v>-10</v>
      </c>
      <c r="CR184" s="226"/>
    </row>
    <row r="185" spans="1:96" s="246" customFormat="1" ht="39" customHeight="1" x14ac:dyDescent="0.25">
      <c r="A185" s="227">
        <v>1</v>
      </c>
      <c r="B185" s="228">
        <f t="shared" si="52"/>
        <v>176</v>
      </c>
      <c r="C185" s="229">
        <v>20623</v>
      </c>
      <c r="D185" s="228" t="s">
        <v>333</v>
      </c>
      <c r="E185" s="228" t="s">
        <v>2</v>
      </c>
      <c r="F185" s="230" t="s">
        <v>8</v>
      </c>
      <c r="G185" s="231" t="s">
        <v>961</v>
      </c>
      <c r="H185" s="231" t="s">
        <v>962</v>
      </c>
      <c r="I185" s="230" t="s">
        <v>963</v>
      </c>
      <c r="J185" s="232">
        <f t="shared" si="68"/>
        <v>0</v>
      </c>
      <c r="K185" s="232">
        <v>44986</v>
      </c>
      <c r="L185" s="230" t="s">
        <v>189</v>
      </c>
      <c r="M185" s="233">
        <v>303847399</v>
      </c>
      <c r="N185" s="228" t="s">
        <v>877</v>
      </c>
      <c r="O185" s="228" t="s">
        <v>252</v>
      </c>
      <c r="P185" s="230" t="s">
        <v>213</v>
      </c>
      <c r="Q185" s="230" t="s">
        <v>214</v>
      </c>
      <c r="R185" s="230"/>
      <c r="S185" s="230" t="s">
        <v>215</v>
      </c>
      <c r="T185" s="230">
        <v>25</v>
      </c>
      <c r="U185" s="234">
        <v>350</v>
      </c>
      <c r="V185" s="234">
        <v>204.16666666666663</v>
      </c>
      <c r="W185" s="234">
        <v>0</v>
      </c>
      <c r="X185" s="234">
        <v>0</v>
      </c>
      <c r="Y185" s="234">
        <v>14</v>
      </c>
      <c r="Z185" s="235">
        <f t="shared" si="69"/>
        <v>1000</v>
      </c>
      <c r="AA185" s="235">
        <f t="shared" si="69"/>
        <v>1000</v>
      </c>
      <c r="AB185" s="236">
        <f t="shared" si="69"/>
        <v>1000</v>
      </c>
      <c r="AC185" s="236">
        <f t="shared" si="69"/>
        <v>1000</v>
      </c>
      <c r="AD185" s="234">
        <v>500</v>
      </c>
      <c r="AE185" s="234">
        <v>500</v>
      </c>
      <c r="AF185" s="237">
        <v>500</v>
      </c>
      <c r="AG185" s="237">
        <v>500</v>
      </c>
      <c r="AH185" s="234">
        <v>500</v>
      </c>
      <c r="AI185" s="234">
        <v>500</v>
      </c>
      <c r="AJ185" s="237">
        <v>500</v>
      </c>
      <c r="AK185" s="237">
        <v>500</v>
      </c>
      <c r="AL185" s="234"/>
      <c r="AM185" s="234">
        <v>0</v>
      </c>
      <c r="AN185" s="237">
        <v>0</v>
      </c>
      <c r="AO185" s="237">
        <v>0</v>
      </c>
      <c r="AP185" s="234"/>
      <c r="AQ185" s="234">
        <v>0</v>
      </c>
      <c r="AR185" s="237">
        <v>0</v>
      </c>
      <c r="AS185" s="237">
        <v>0</v>
      </c>
      <c r="AT185" s="230"/>
      <c r="AU185" s="230"/>
      <c r="AV185" s="238">
        <f t="shared" si="70"/>
        <v>5</v>
      </c>
      <c r="AW185" s="238">
        <f t="shared" si="70"/>
        <v>5</v>
      </c>
      <c r="AX185" s="234">
        <v>5</v>
      </c>
      <c r="AY185" s="234">
        <v>5</v>
      </c>
      <c r="AZ185" s="229"/>
      <c r="BA185" s="229">
        <v>0</v>
      </c>
      <c r="BB185" s="229"/>
      <c r="BC185" s="229">
        <v>0</v>
      </c>
      <c r="BD185" s="232">
        <v>44986</v>
      </c>
      <c r="BE185" s="232">
        <v>44964</v>
      </c>
      <c r="BF185" s="239" t="s">
        <v>695</v>
      </c>
      <c r="BG185" s="230" t="s">
        <v>498</v>
      </c>
      <c r="BH185" s="230">
        <v>0</v>
      </c>
      <c r="BI185" s="240"/>
      <c r="BJ185" s="241">
        <v>0</v>
      </c>
      <c r="BK185" s="242" t="s">
        <v>468</v>
      </c>
      <c r="BL185" s="242"/>
      <c r="BM185" s="242" t="s">
        <v>853</v>
      </c>
      <c r="BN185" s="231" t="s">
        <v>200</v>
      </c>
      <c r="BO185" s="231">
        <f t="shared" si="71"/>
        <v>2023</v>
      </c>
      <c r="BP185" s="231">
        <f t="shared" si="72"/>
        <v>1</v>
      </c>
      <c r="BQ185" s="231" t="str">
        <f>+TEXT(BD185,"MMMM")</f>
        <v>MMMM</v>
      </c>
      <c r="BR185" s="231"/>
      <c r="BS185" s="231">
        <f t="shared" si="73"/>
        <v>1</v>
      </c>
      <c r="BT185" s="231">
        <v>10</v>
      </c>
      <c r="BU185" s="231" t="s">
        <v>201</v>
      </c>
      <c r="BV185" s="231">
        <v>1</v>
      </c>
      <c r="BW185" s="231"/>
      <c r="BX185" s="231"/>
      <c r="BY185" s="231"/>
      <c r="BZ185" s="238">
        <f t="shared" si="74"/>
        <v>0</v>
      </c>
      <c r="CA185" s="231"/>
      <c r="CB185" s="231" t="s">
        <v>964</v>
      </c>
      <c r="CC185" s="231" t="s">
        <v>219</v>
      </c>
      <c r="CD185" s="231" t="s">
        <v>220</v>
      </c>
      <c r="CE185" s="231" t="s">
        <v>221</v>
      </c>
      <c r="CF185" s="231" t="s">
        <v>873</v>
      </c>
      <c r="CG185" s="231" t="s">
        <v>206</v>
      </c>
      <c r="CH185" s="231"/>
      <c r="CI185" s="231"/>
      <c r="CJ185" s="231"/>
      <c r="CK185" s="243">
        <v>0</v>
      </c>
      <c r="CL185" s="243">
        <v>5</v>
      </c>
      <c r="CM185" s="244">
        <f t="shared" si="53"/>
        <v>5</v>
      </c>
      <c r="CN185" s="243">
        <v>5</v>
      </c>
      <c r="CO185" s="243">
        <f t="shared" si="54"/>
        <v>10</v>
      </c>
      <c r="CP185" s="245">
        <f t="shared" si="55"/>
        <v>5</v>
      </c>
      <c r="CR185" s="226"/>
    </row>
    <row r="186" spans="1:96" s="246" customFormat="1" ht="39" customHeight="1" x14ac:dyDescent="0.25">
      <c r="A186" s="227">
        <v>1</v>
      </c>
      <c r="B186" s="228">
        <f t="shared" si="52"/>
        <v>177</v>
      </c>
      <c r="C186" s="229">
        <v>19059</v>
      </c>
      <c r="D186" s="228" t="s">
        <v>185</v>
      </c>
      <c r="E186" s="228" t="s">
        <v>2</v>
      </c>
      <c r="F186" s="230" t="s">
        <v>8</v>
      </c>
      <c r="G186" s="231" t="s">
        <v>965</v>
      </c>
      <c r="H186" s="231" t="s">
        <v>966</v>
      </c>
      <c r="I186" s="230" t="s">
        <v>967</v>
      </c>
      <c r="J186" s="232">
        <f t="shared" si="68"/>
        <v>0</v>
      </c>
      <c r="K186" s="232">
        <v>45170</v>
      </c>
      <c r="L186" s="230" t="s">
        <v>189</v>
      </c>
      <c r="M186" s="233">
        <v>303806583</v>
      </c>
      <c r="N186" s="228" t="s">
        <v>858</v>
      </c>
      <c r="O186" s="228" t="s">
        <v>212</v>
      </c>
      <c r="P186" s="230" t="s">
        <v>213</v>
      </c>
      <c r="Q186" s="230" t="s">
        <v>968</v>
      </c>
      <c r="R186" s="230"/>
      <c r="S186" s="230" t="s">
        <v>215</v>
      </c>
      <c r="T186" s="230">
        <v>1500</v>
      </c>
      <c r="U186" s="234">
        <v>2700</v>
      </c>
      <c r="V186" s="234">
        <v>1755</v>
      </c>
      <c r="W186" s="234">
        <v>0</v>
      </c>
      <c r="X186" s="234">
        <v>0</v>
      </c>
      <c r="Y186" s="234">
        <v>332</v>
      </c>
      <c r="Z186" s="235">
        <f t="shared" si="69"/>
        <v>13533</v>
      </c>
      <c r="AA186" s="235">
        <f t="shared" si="69"/>
        <v>12933</v>
      </c>
      <c r="AB186" s="236">
        <f t="shared" si="69"/>
        <v>10800</v>
      </c>
      <c r="AC186" s="236">
        <f t="shared" si="69"/>
        <v>10800</v>
      </c>
      <c r="AD186" s="234">
        <v>800</v>
      </c>
      <c r="AE186" s="234">
        <v>200</v>
      </c>
      <c r="AF186" s="237">
        <v>800</v>
      </c>
      <c r="AG186" s="237">
        <v>800</v>
      </c>
      <c r="AH186" s="234"/>
      <c r="AI186" s="234">
        <v>0</v>
      </c>
      <c r="AJ186" s="237">
        <v>10000</v>
      </c>
      <c r="AK186" s="237">
        <v>10000</v>
      </c>
      <c r="AL186" s="234">
        <v>1070</v>
      </c>
      <c r="AM186" s="234">
        <v>1070</v>
      </c>
      <c r="AN186" s="237">
        <v>0</v>
      </c>
      <c r="AO186" s="237">
        <v>0</v>
      </c>
      <c r="AP186" s="234"/>
      <c r="AQ186" s="234">
        <v>0</v>
      </c>
      <c r="AR186" s="237">
        <v>0</v>
      </c>
      <c r="AS186" s="237">
        <v>0</v>
      </c>
      <c r="AT186" s="230"/>
      <c r="AU186" s="230"/>
      <c r="AV186" s="238">
        <f t="shared" si="70"/>
        <v>8</v>
      </c>
      <c r="AW186" s="238">
        <f t="shared" si="70"/>
        <v>8</v>
      </c>
      <c r="AX186" s="234">
        <v>8</v>
      </c>
      <c r="AY186" s="234">
        <v>8</v>
      </c>
      <c r="AZ186" s="229"/>
      <c r="BA186" s="234">
        <v>0</v>
      </c>
      <c r="BB186" s="229"/>
      <c r="BC186" s="234">
        <v>0</v>
      </c>
      <c r="BD186" s="232">
        <v>45170</v>
      </c>
      <c r="BE186" s="232">
        <v>45035</v>
      </c>
      <c r="BF186" s="239" t="s">
        <v>409</v>
      </c>
      <c r="BG186" s="230" t="s">
        <v>197</v>
      </c>
      <c r="BH186" s="230">
        <v>0</v>
      </c>
      <c r="BI186" s="240"/>
      <c r="BJ186" s="241">
        <v>0</v>
      </c>
      <c r="BK186" s="242" t="s">
        <v>468</v>
      </c>
      <c r="BL186" s="242"/>
      <c r="BM186" s="242" t="s">
        <v>853</v>
      </c>
      <c r="BN186" s="231" t="s">
        <v>641</v>
      </c>
      <c r="BO186" s="231">
        <f t="shared" si="71"/>
        <v>2023</v>
      </c>
      <c r="BP186" s="231">
        <f t="shared" si="72"/>
        <v>3</v>
      </c>
      <c r="BQ186" s="231" t="str">
        <f>+TEXT(BD186,"MMMM")</f>
        <v>MMMM</v>
      </c>
      <c r="BR186" s="231"/>
      <c r="BS186" s="231">
        <f t="shared" si="73"/>
        <v>1</v>
      </c>
      <c r="BT186" s="231">
        <v>21</v>
      </c>
      <c r="BU186" s="231" t="s">
        <v>232</v>
      </c>
      <c r="BV186" s="231">
        <v>2</v>
      </c>
      <c r="BW186" s="231"/>
      <c r="BX186" s="231"/>
      <c r="BY186" s="231"/>
      <c r="BZ186" s="238">
        <f t="shared" si="74"/>
        <v>0</v>
      </c>
      <c r="CA186" s="231"/>
      <c r="CB186" s="231" t="str">
        <f>+IF(BN186="йирик",CONCATENATE(E186," Инвестициялар, саноат ва савдо бош бошқармаси бошлиғи"),IF(BN186="ўрта",CONCATENATE(E186," Инвестициялар, саноат ва савдо бош бошқармаси бошлиғи биринчи ўринбосари"),_xlfn.CONCAT(F186," ҳокими ўринбосари")))</f>
        <v>Хоразм вилояти Инвестициялар, саноат ва савдо бош бошқармаси бошлиғи биринчи ўринбосари</v>
      </c>
      <c r="CC186" s="231" t="s">
        <v>219</v>
      </c>
      <c r="CD186" s="231" t="s">
        <v>220</v>
      </c>
      <c r="CE186" s="231" t="s">
        <v>221</v>
      </c>
      <c r="CF186" s="231" t="s">
        <v>860</v>
      </c>
      <c r="CG186" s="231" t="s">
        <v>472</v>
      </c>
      <c r="CH186" s="231"/>
      <c r="CI186" s="231"/>
      <c r="CJ186" s="231"/>
      <c r="CK186" s="243">
        <v>5</v>
      </c>
      <c r="CL186" s="243">
        <v>19</v>
      </c>
      <c r="CM186" s="244">
        <f t="shared" si="53"/>
        <v>14</v>
      </c>
      <c r="CN186" s="243"/>
      <c r="CO186" s="243">
        <f t="shared" si="54"/>
        <v>14</v>
      </c>
      <c r="CP186" s="245">
        <f t="shared" si="55"/>
        <v>6</v>
      </c>
      <c r="CR186" s="226"/>
    </row>
    <row r="187" spans="1:96" s="246" customFormat="1" ht="39" customHeight="1" x14ac:dyDescent="0.25">
      <c r="A187" s="227">
        <v>1</v>
      </c>
      <c r="B187" s="228">
        <f t="shared" si="52"/>
        <v>178</v>
      </c>
      <c r="C187" s="229">
        <v>19047</v>
      </c>
      <c r="D187" s="228" t="s">
        <v>185</v>
      </c>
      <c r="E187" s="228" t="s">
        <v>2</v>
      </c>
      <c r="F187" s="230" t="s">
        <v>8</v>
      </c>
      <c r="G187" s="231" t="s">
        <v>969</v>
      </c>
      <c r="H187" s="231" t="s">
        <v>970</v>
      </c>
      <c r="I187" s="230" t="s">
        <v>971</v>
      </c>
      <c r="J187" s="232">
        <f t="shared" si="68"/>
        <v>0</v>
      </c>
      <c r="K187" s="232">
        <v>45076</v>
      </c>
      <c r="L187" s="230" t="s">
        <v>189</v>
      </c>
      <c r="M187" s="233">
        <v>303416301</v>
      </c>
      <c r="N187" s="228" t="s">
        <v>930</v>
      </c>
      <c r="O187" s="228" t="s">
        <v>252</v>
      </c>
      <c r="P187" s="230" t="s">
        <v>213</v>
      </c>
      <c r="Q187" s="230" t="s">
        <v>303</v>
      </c>
      <c r="R187" s="230"/>
      <c r="S187" s="230" t="s">
        <v>215</v>
      </c>
      <c r="T187" s="230">
        <v>150</v>
      </c>
      <c r="U187" s="234">
        <v>1500</v>
      </c>
      <c r="V187" s="234">
        <v>1380</v>
      </c>
      <c r="W187" s="234">
        <v>0</v>
      </c>
      <c r="X187" s="234">
        <v>0</v>
      </c>
      <c r="Y187" s="234">
        <v>74</v>
      </c>
      <c r="Z187" s="235">
        <f t="shared" si="69"/>
        <v>1600</v>
      </c>
      <c r="AA187" s="235">
        <f t="shared" si="69"/>
        <v>1000</v>
      </c>
      <c r="AB187" s="236">
        <f t="shared" si="69"/>
        <v>1600</v>
      </c>
      <c r="AC187" s="236">
        <f t="shared" si="69"/>
        <v>1600</v>
      </c>
      <c r="AD187" s="234">
        <v>800</v>
      </c>
      <c r="AE187" s="234">
        <v>200</v>
      </c>
      <c r="AF187" s="237">
        <v>800</v>
      </c>
      <c r="AG187" s="237">
        <v>800</v>
      </c>
      <c r="AH187" s="234">
        <v>800</v>
      </c>
      <c r="AI187" s="234">
        <v>800</v>
      </c>
      <c r="AJ187" s="237">
        <v>800</v>
      </c>
      <c r="AK187" s="237">
        <v>800</v>
      </c>
      <c r="AL187" s="234"/>
      <c r="AM187" s="234">
        <v>0</v>
      </c>
      <c r="AN187" s="237">
        <v>0</v>
      </c>
      <c r="AO187" s="237">
        <v>0</v>
      </c>
      <c r="AP187" s="234"/>
      <c r="AQ187" s="234">
        <v>0</v>
      </c>
      <c r="AR187" s="237">
        <v>0</v>
      </c>
      <c r="AS187" s="237">
        <v>0</v>
      </c>
      <c r="AT187" s="230"/>
      <c r="AU187" s="230"/>
      <c r="AV187" s="238">
        <f t="shared" si="70"/>
        <v>8</v>
      </c>
      <c r="AW187" s="238">
        <f t="shared" si="70"/>
        <v>8</v>
      </c>
      <c r="AX187" s="234">
        <v>8</v>
      </c>
      <c r="AY187" s="234">
        <v>8</v>
      </c>
      <c r="AZ187" s="229"/>
      <c r="BA187" s="234">
        <v>0</v>
      </c>
      <c r="BB187" s="229"/>
      <c r="BC187" s="234">
        <v>0</v>
      </c>
      <c r="BD187" s="232">
        <v>45076</v>
      </c>
      <c r="BE187" s="232">
        <v>45058</v>
      </c>
      <c r="BF187" s="239" t="s">
        <v>260</v>
      </c>
      <c r="BG187" s="230" t="s">
        <v>853</v>
      </c>
      <c r="BH187" s="230">
        <v>0</v>
      </c>
      <c r="BI187" s="240"/>
      <c r="BJ187" s="241">
        <v>0</v>
      </c>
      <c r="BK187" s="242" t="s">
        <v>468</v>
      </c>
      <c r="BL187" s="242"/>
      <c r="BM187" s="242" t="s">
        <v>853</v>
      </c>
      <c r="BN187" s="231" t="s">
        <v>200</v>
      </c>
      <c r="BO187" s="231">
        <f t="shared" si="71"/>
        <v>2023</v>
      </c>
      <c r="BP187" s="231">
        <f t="shared" si="72"/>
        <v>2</v>
      </c>
      <c r="BQ187" s="231" t="s">
        <v>218</v>
      </c>
      <c r="BR187" s="231"/>
      <c r="BS187" s="231">
        <f t="shared" si="73"/>
        <v>30</v>
      </c>
      <c r="BT187" s="231"/>
      <c r="BU187" s="231" t="s">
        <v>218</v>
      </c>
      <c r="BV187" s="231"/>
      <c r="BW187" s="231"/>
      <c r="BX187" s="231"/>
      <c r="BY187" s="231"/>
      <c r="BZ187" s="238">
        <f t="shared" si="74"/>
        <v>0</v>
      </c>
      <c r="CA187" s="231"/>
      <c r="CB187" s="231" t="str">
        <f>+IF(BN187="йирик",CONCATENATE(E187," Инвестициялар, саноат ва савдо бош бошқармаси бошлиғи"),IF(BN187="ўрта",CONCATENATE(E187," Инвестициялар, саноат ва савдо бош бошқармаси бошлиғи биринчи ўринбосари"),_xlfn.CONCAT(F187," ҳокими ўринбосари")))</f>
        <v>Урганч тумани ҳокими ўринбосари</v>
      </c>
      <c r="CC187" s="231" t="s">
        <v>304</v>
      </c>
      <c r="CD187" s="231" t="s">
        <v>305</v>
      </c>
      <c r="CE187" s="231" t="s">
        <v>206</v>
      </c>
      <c r="CF187" s="231" t="s">
        <v>854</v>
      </c>
      <c r="CG187" s="231" t="s">
        <v>204</v>
      </c>
      <c r="CH187" s="231" t="s">
        <v>972</v>
      </c>
      <c r="CI187" s="231">
        <v>0</v>
      </c>
      <c r="CJ187" s="231" t="s">
        <v>973</v>
      </c>
      <c r="CK187" s="243">
        <v>1</v>
      </c>
      <c r="CL187" s="243">
        <v>1</v>
      </c>
      <c r="CM187" s="244">
        <f t="shared" si="53"/>
        <v>0</v>
      </c>
      <c r="CN187" s="243">
        <v>5</v>
      </c>
      <c r="CO187" s="243">
        <f t="shared" si="54"/>
        <v>5</v>
      </c>
      <c r="CP187" s="245">
        <f t="shared" si="55"/>
        <v>-3</v>
      </c>
      <c r="CR187" s="226"/>
    </row>
    <row r="188" spans="1:96" s="246" customFormat="1" ht="39" customHeight="1" x14ac:dyDescent="0.25">
      <c r="A188" s="227">
        <v>1</v>
      </c>
      <c r="B188" s="228">
        <f t="shared" si="52"/>
        <v>179</v>
      </c>
      <c r="C188" s="229">
        <v>19036</v>
      </c>
      <c r="D188" s="228" t="s">
        <v>185</v>
      </c>
      <c r="E188" s="228" t="s">
        <v>2</v>
      </c>
      <c r="F188" s="230" t="s">
        <v>8</v>
      </c>
      <c r="G188" s="231" t="s">
        <v>974</v>
      </c>
      <c r="H188" s="231" t="s">
        <v>975</v>
      </c>
      <c r="I188" s="230" t="s">
        <v>976</v>
      </c>
      <c r="J188" s="232">
        <f t="shared" si="68"/>
        <v>0</v>
      </c>
      <c r="K188" s="232">
        <v>45046</v>
      </c>
      <c r="L188" s="230" t="s">
        <v>189</v>
      </c>
      <c r="M188" s="233">
        <v>303322024</v>
      </c>
      <c r="N188" s="228" t="s">
        <v>881</v>
      </c>
      <c r="O188" s="228" t="s">
        <v>192</v>
      </c>
      <c r="P188" s="230" t="s">
        <v>193</v>
      </c>
      <c r="Q188" s="230" t="s">
        <v>288</v>
      </c>
      <c r="R188" s="230" t="s">
        <v>977</v>
      </c>
      <c r="S188" s="230" t="s">
        <v>318</v>
      </c>
      <c r="T188" s="230">
        <v>20</v>
      </c>
      <c r="U188" s="234">
        <v>650</v>
      </c>
      <c r="V188" s="234">
        <v>150</v>
      </c>
      <c r="W188" s="234">
        <v>0</v>
      </c>
      <c r="X188" s="234">
        <v>0</v>
      </c>
      <c r="Y188" s="234">
        <v>46</v>
      </c>
      <c r="Z188" s="235">
        <f t="shared" si="69"/>
        <v>4125</v>
      </c>
      <c r="AA188" s="235">
        <f t="shared" si="69"/>
        <v>3185</v>
      </c>
      <c r="AB188" s="236">
        <f t="shared" si="69"/>
        <v>4200</v>
      </c>
      <c r="AC188" s="236">
        <f t="shared" si="69"/>
        <v>4200</v>
      </c>
      <c r="AD188" s="234">
        <v>1340</v>
      </c>
      <c r="AE188" s="234">
        <v>400</v>
      </c>
      <c r="AF188" s="237">
        <v>2700</v>
      </c>
      <c r="AG188" s="237">
        <v>2700</v>
      </c>
      <c r="AH188" s="234">
        <v>1000</v>
      </c>
      <c r="AI188" s="234">
        <v>1000</v>
      </c>
      <c r="AJ188" s="237">
        <v>1500</v>
      </c>
      <c r="AK188" s="237">
        <v>1500</v>
      </c>
      <c r="AL188" s="234">
        <v>150</v>
      </c>
      <c r="AM188" s="234">
        <v>150</v>
      </c>
      <c r="AN188" s="237">
        <v>0</v>
      </c>
      <c r="AO188" s="237">
        <v>0</v>
      </c>
      <c r="AP188" s="234"/>
      <c r="AQ188" s="234">
        <v>0</v>
      </c>
      <c r="AR188" s="237">
        <v>0</v>
      </c>
      <c r="AS188" s="237">
        <v>0</v>
      </c>
      <c r="AT188" s="230"/>
      <c r="AU188" s="230"/>
      <c r="AV188" s="238">
        <f t="shared" si="70"/>
        <v>21</v>
      </c>
      <c r="AW188" s="238">
        <f t="shared" si="70"/>
        <v>21</v>
      </c>
      <c r="AX188" s="234">
        <v>21</v>
      </c>
      <c r="AY188" s="234">
        <v>21</v>
      </c>
      <c r="AZ188" s="229"/>
      <c r="BA188" s="234">
        <v>0</v>
      </c>
      <c r="BB188" s="229"/>
      <c r="BC188" s="234">
        <v>0</v>
      </c>
      <c r="BD188" s="232">
        <v>45046</v>
      </c>
      <c r="BE188" s="232">
        <v>45046</v>
      </c>
      <c r="BF188" s="239" t="s">
        <v>448</v>
      </c>
      <c r="BG188" s="230" t="s">
        <v>394</v>
      </c>
      <c r="BH188" s="230">
        <v>0</v>
      </c>
      <c r="BI188" s="240"/>
      <c r="BJ188" s="241">
        <v>0</v>
      </c>
      <c r="BK188" s="242" t="s">
        <v>468</v>
      </c>
      <c r="BL188" s="242"/>
      <c r="BM188" s="242" t="s">
        <v>853</v>
      </c>
      <c r="BN188" s="231" t="s">
        <v>200</v>
      </c>
      <c r="BO188" s="231">
        <f t="shared" si="71"/>
        <v>2023</v>
      </c>
      <c r="BP188" s="231">
        <f t="shared" si="72"/>
        <v>2</v>
      </c>
      <c r="BQ188" s="231" t="str">
        <f t="shared" ref="BQ188:BQ194" si="75">+TEXT(BD188,"MMMM")</f>
        <v>MMMM</v>
      </c>
      <c r="BR188" s="231" t="s">
        <v>232</v>
      </c>
      <c r="BS188" s="231">
        <f t="shared" si="73"/>
        <v>30</v>
      </c>
      <c r="BT188" s="231"/>
      <c r="BU188" s="231" t="s">
        <v>978</v>
      </c>
      <c r="BV188" s="231"/>
      <c r="BW188" s="231"/>
      <c r="BX188" s="231"/>
      <c r="BY188" s="231">
        <v>1</v>
      </c>
      <c r="BZ188" s="238">
        <f t="shared" si="74"/>
        <v>0</v>
      </c>
      <c r="CA188" s="231"/>
      <c r="CB188" s="231" t="str">
        <f>+IF(BN188="йирик",CONCATENATE(E188," Инвестициялар, саноат ва савдо бош бошқармаси бошлиғи"),IF(BN188="ўрта",CONCATENATE(E188," Инвестициялар, саноат ва савдо бош бошқармаси бошлиғи биринчи ўринбосари"),_xlfn.CONCAT(F188," ҳокими ўринбосари")))</f>
        <v>Урганч тумани ҳокими ўринбосари</v>
      </c>
      <c r="CC188" s="231" t="s">
        <v>233</v>
      </c>
      <c r="CD188" s="231" t="s">
        <v>292</v>
      </c>
      <c r="CE188" s="231" t="s">
        <v>206</v>
      </c>
      <c r="CF188" s="231" t="s">
        <v>873</v>
      </c>
      <c r="CG188" s="231" t="s">
        <v>206</v>
      </c>
      <c r="CH188" s="231"/>
      <c r="CI188" s="231"/>
      <c r="CJ188" s="231"/>
      <c r="CK188" s="243">
        <v>3</v>
      </c>
      <c r="CL188" s="243">
        <v>2</v>
      </c>
      <c r="CM188" s="244">
        <f t="shared" si="53"/>
        <v>-1</v>
      </c>
      <c r="CN188" s="243">
        <v>2</v>
      </c>
      <c r="CO188" s="243">
        <f t="shared" si="54"/>
        <v>1</v>
      </c>
      <c r="CP188" s="245">
        <f t="shared" si="55"/>
        <v>-20</v>
      </c>
      <c r="CR188" s="226"/>
    </row>
    <row r="189" spans="1:96" s="246" customFormat="1" ht="39" customHeight="1" x14ac:dyDescent="0.25">
      <c r="A189" s="227">
        <v>1</v>
      </c>
      <c r="B189" s="228">
        <f t="shared" si="52"/>
        <v>180</v>
      </c>
      <c r="C189" s="229">
        <v>19095</v>
      </c>
      <c r="D189" s="228" t="s">
        <v>185</v>
      </c>
      <c r="E189" s="228" t="s">
        <v>2</v>
      </c>
      <c r="F189" s="230" t="s">
        <v>8</v>
      </c>
      <c r="G189" s="231" t="s">
        <v>979</v>
      </c>
      <c r="H189" s="231" t="s">
        <v>980</v>
      </c>
      <c r="I189" s="230" t="s">
        <v>981</v>
      </c>
      <c r="J189" s="232">
        <f t="shared" si="68"/>
        <v>0</v>
      </c>
      <c r="K189" s="232">
        <v>45231</v>
      </c>
      <c r="L189" s="230" t="s">
        <v>330</v>
      </c>
      <c r="M189" s="233">
        <v>303264112</v>
      </c>
      <c r="N189" s="228" t="s">
        <v>885</v>
      </c>
      <c r="O189" s="228" t="s">
        <v>192</v>
      </c>
      <c r="P189" s="230" t="s">
        <v>193</v>
      </c>
      <c r="Q189" s="230" t="s">
        <v>355</v>
      </c>
      <c r="R189" s="230"/>
      <c r="S189" s="230" t="s">
        <v>195</v>
      </c>
      <c r="T189" s="230" t="s">
        <v>184</v>
      </c>
      <c r="U189" s="234">
        <v>850</v>
      </c>
      <c r="V189" s="234">
        <v>70</v>
      </c>
      <c r="W189" s="234">
        <v>0</v>
      </c>
      <c r="X189" s="234">
        <v>0</v>
      </c>
      <c r="Y189" s="234">
        <v>34</v>
      </c>
      <c r="Z189" s="235">
        <f t="shared" si="69"/>
        <v>4500</v>
      </c>
      <c r="AA189" s="235">
        <f t="shared" si="69"/>
        <v>3800</v>
      </c>
      <c r="AB189" s="236">
        <f t="shared" si="69"/>
        <v>7229</v>
      </c>
      <c r="AC189" s="236">
        <f t="shared" si="69"/>
        <v>7229</v>
      </c>
      <c r="AD189" s="234">
        <v>1500</v>
      </c>
      <c r="AE189" s="234">
        <v>800</v>
      </c>
      <c r="AF189" s="237">
        <v>1500</v>
      </c>
      <c r="AG189" s="237">
        <v>1500</v>
      </c>
      <c r="AH189" s="234">
        <v>3000</v>
      </c>
      <c r="AI189" s="234">
        <v>3000</v>
      </c>
      <c r="AJ189" s="237">
        <v>5729</v>
      </c>
      <c r="AK189" s="237">
        <v>5729</v>
      </c>
      <c r="AL189" s="234"/>
      <c r="AM189" s="234">
        <v>0</v>
      </c>
      <c r="AN189" s="237">
        <v>0</v>
      </c>
      <c r="AO189" s="237">
        <v>0</v>
      </c>
      <c r="AP189" s="234"/>
      <c r="AQ189" s="234">
        <v>0</v>
      </c>
      <c r="AR189" s="237">
        <v>0</v>
      </c>
      <c r="AS189" s="237">
        <v>0</v>
      </c>
      <c r="AT189" s="230"/>
      <c r="AU189" s="230"/>
      <c r="AV189" s="238">
        <f t="shared" si="70"/>
        <v>5</v>
      </c>
      <c r="AW189" s="238">
        <f t="shared" si="70"/>
        <v>10</v>
      </c>
      <c r="AX189" s="234">
        <v>5</v>
      </c>
      <c r="AY189" s="234">
        <v>10</v>
      </c>
      <c r="AZ189" s="229"/>
      <c r="BA189" s="234">
        <v>0</v>
      </c>
      <c r="BB189" s="229"/>
      <c r="BC189" s="234">
        <v>0</v>
      </c>
      <c r="BD189" s="232">
        <v>45231</v>
      </c>
      <c r="BE189" s="232">
        <v>45096</v>
      </c>
      <c r="BF189" s="239" t="s">
        <v>372</v>
      </c>
      <c r="BG189" s="230" t="s">
        <v>217</v>
      </c>
      <c r="BH189" s="230">
        <v>0</v>
      </c>
      <c r="BI189" s="240"/>
      <c r="BJ189" s="241">
        <v>0</v>
      </c>
      <c r="BK189" s="242" t="s">
        <v>468</v>
      </c>
      <c r="BL189" s="242"/>
      <c r="BM189" s="242" t="s">
        <v>853</v>
      </c>
      <c r="BN189" s="231" t="s">
        <v>200</v>
      </c>
      <c r="BO189" s="231">
        <f t="shared" si="71"/>
        <v>2023</v>
      </c>
      <c r="BP189" s="231">
        <f t="shared" si="72"/>
        <v>4</v>
      </c>
      <c r="BQ189" s="231" t="str">
        <f t="shared" si="75"/>
        <v>MMMM</v>
      </c>
      <c r="BR189" s="231"/>
      <c r="BS189" s="231">
        <f t="shared" si="73"/>
        <v>1</v>
      </c>
      <c r="BT189" s="231"/>
      <c r="BU189" s="231" t="s">
        <v>241</v>
      </c>
      <c r="BV189" s="231"/>
      <c r="BW189" s="231"/>
      <c r="BX189" s="231"/>
      <c r="BY189" s="231"/>
      <c r="BZ189" s="238">
        <f t="shared" si="74"/>
        <v>5</v>
      </c>
      <c r="CA189" s="231"/>
      <c r="CB189" s="231" t="str">
        <f>+IF(BN189="йирик",CONCATENATE(E189," Инвестициялар, саноат ва савдо бош бошқармаси бошлиғи"),IF(BN189="ўрта",CONCATENATE(E189," Инвестициялар, саноат ва савдо бош бошқармаси бошлиғи биринчи ўринбосари"),_xlfn.CONCAT(F189," ҳокими ўринбосари")))</f>
        <v>Урганч тумани ҳокими ўринбосари</v>
      </c>
      <c r="CC189" s="231" t="s">
        <v>358</v>
      </c>
      <c r="CD189" s="231" t="s">
        <v>359</v>
      </c>
      <c r="CE189" s="231" t="s">
        <v>204</v>
      </c>
      <c r="CF189" s="231" t="s">
        <v>873</v>
      </c>
      <c r="CG189" s="231" t="s">
        <v>206</v>
      </c>
      <c r="CH189" s="231"/>
      <c r="CI189" s="231"/>
      <c r="CJ189" s="231"/>
      <c r="CK189" s="243">
        <v>3</v>
      </c>
      <c r="CL189" s="243">
        <v>17</v>
      </c>
      <c r="CM189" s="244">
        <f t="shared" si="53"/>
        <v>14</v>
      </c>
      <c r="CN189" s="243">
        <v>1</v>
      </c>
      <c r="CO189" s="243">
        <f t="shared" si="54"/>
        <v>15</v>
      </c>
      <c r="CP189" s="245">
        <f t="shared" si="55"/>
        <v>10</v>
      </c>
      <c r="CR189" s="226"/>
    </row>
    <row r="190" spans="1:96" s="246" customFormat="1" ht="39" customHeight="1" x14ac:dyDescent="0.25">
      <c r="A190" s="227">
        <v>1</v>
      </c>
      <c r="B190" s="228">
        <f t="shared" si="52"/>
        <v>181</v>
      </c>
      <c r="C190" s="229">
        <v>36642</v>
      </c>
      <c r="D190" s="228" t="s">
        <v>222</v>
      </c>
      <c r="E190" s="228" t="s">
        <v>2</v>
      </c>
      <c r="F190" s="230" t="s">
        <v>8</v>
      </c>
      <c r="G190" s="231" t="s">
        <v>982</v>
      </c>
      <c r="H190" s="231" t="s">
        <v>983</v>
      </c>
      <c r="I190" s="230" t="s">
        <v>984</v>
      </c>
      <c r="J190" s="232">
        <f t="shared" si="68"/>
        <v>0</v>
      </c>
      <c r="K190" s="232">
        <v>45200</v>
      </c>
      <c r="L190" s="230" t="s">
        <v>401</v>
      </c>
      <c r="M190" s="242">
        <v>302120158</v>
      </c>
      <c r="N190" s="230" t="s">
        <v>985</v>
      </c>
      <c r="O190" s="230" t="s">
        <v>252</v>
      </c>
      <c r="P190" s="230" t="s">
        <v>193</v>
      </c>
      <c r="Q190" s="230" t="s">
        <v>288</v>
      </c>
      <c r="R190" s="230" t="s">
        <v>289</v>
      </c>
      <c r="S190" s="230">
        <v>0</v>
      </c>
      <c r="T190" s="230">
        <v>0</v>
      </c>
      <c r="U190" s="230">
        <v>0</v>
      </c>
      <c r="V190" s="230">
        <v>0</v>
      </c>
      <c r="W190" s="230">
        <v>0</v>
      </c>
      <c r="X190" s="230">
        <v>0</v>
      </c>
      <c r="Y190" s="234">
        <v>3</v>
      </c>
      <c r="Z190" s="235">
        <f t="shared" si="69"/>
        <v>310</v>
      </c>
      <c r="AA190" s="235">
        <f t="shared" si="69"/>
        <v>135</v>
      </c>
      <c r="AB190" s="236">
        <f t="shared" si="69"/>
        <v>307</v>
      </c>
      <c r="AC190" s="236">
        <f t="shared" si="69"/>
        <v>307</v>
      </c>
      <c r="AD190" s="234">
        <v>200</v>
      </c>
      <c r="AE190" s="234">
        <v>25</v>
      </c>
      <c r="AF190" s="236">
        <v>200</v>
      </c>
      <c r="AG190" s="236">
        <v>200</v>
      </c>
      <c r="AH190" s="234">
        <v>110</v>
      </c>
      <c r="AI190" s="234">
        <v>110</v>
      </c>
      <c r="AJ190" s="237">
        <v>107</v>
      </c>
      <c r="AK190" s="237">
        <v>107</v>
      </c>
      <c r="AL190" s="234"/>
      <c r="AM190" s="234">
        <v>0</v>
      </c>
      <c r="AN190" s="237">
        <v>0</v>
      </c>
      <c r="AO190" s="237">
        <v>0</v>
      </c>
      <c r="AP190" s="234"/>
      <c r="AQ190" s="234">
        <v>0</v>
      </c>
      <c r="AR190" s="236">
        <v>0</v>
      </c>
      <c r="AS190" s="236">
        <v>0</v>
      </c>
      <c r="AT190" s="230"/>
      <c r="AU190" s="230"/>
      <c r="AV190" s="238">
        <f t="shared" si="70"/>
        <v>5</v>
      </c>
      <c r="AW190" s="238">
        <f t="shared" si="70"/>
        <v>3</v>
      </c>
      <c r="AX190" s="234">
        <v>5</v>
      </c>
      <c r="AY190" s="234">
        <v>3</v>
      </c>
      <c r="AZ190" s="229"/>
      <c r="BA190" s="234">
        <v>0</v>
      </c>
      <c r="BB190" s="229"/>
      <c r="BC190" s="234">
        <v>0</v>
      </c>
      <c r="BD190" s="232">
        <v>45200</v>
      </c>
      <c r="BE190" s="232">
        <v>45004</v>
      </c>
      <c r="BF190" s="239" t="s">
        <v>462</v>
      </c>
      <c r="BG190" s="230" t="s">
        <v>231</v>
      </c>
      <c r="BH190" s="230"/>
      <c r="BI190" s="240"/>
      <c r="BJ190" s="241"/>
      <c r="BK190" s="242" t="s">
        <v>468</v>
      </c>
      <c r="BL190" s="242"/>
      <c r="BM190" s="242" t="s">
        <v>853</v>
      </c>
      <c r="BN190" s="231" t="s">
        <v>200</v>
      </c>
      <c r="BO190" s="231">
        <f t="shared" si="71"/>
        <v>2023</v>
      </c>
      <c r="BP190" s="231">
        <f t="shared" si="72"/>
        <v>4</v>
      </c>
      <c r="BQ190" s="231" t="str">
        <f t="shared" si="75"/>
        <v>MMMM</v>
      </c>
      <c r="BR190" s="231"/>
      <c r="BS190" s="231">
        <f t="shared" si="73"/>
        <v>1</v>
      </c>
      <c r="BT190" s="231">
        <v>21</v>
      </c>
      <c r="BU190" s="231" t="s">
        <v>232</v>
      </c>
      <c r="BV190" s="231">
        <v>2</v>
      </c>
      <c r="BW190" s="231"/>
      <c r="BX190" s="231"/>
      <c r="BY190" s="231"/>
      <c r="BZ190" s="238">
        <f t="shared" si="74"/>
        <v>-2</v>
      </c>
      <c r="CA190" s="231"/>
      <c r="CB190" s="231"/>
      <c r="CC190" s="231" t="s">
        <v>233</v>
      </c>
      <c r="CD190" s="231" t="s">
        <v>292</v>
      </c>
      <c r="CE190" s="231" t="s">
        <v>206</v>
      </c>
      <c r="CF190" s="231" t="s">
        <v>854</v>
      </c>
      <c r="CG190" s="231" t="s">
        <v>204</v>
      </c>
      <c r="CH190" s="231"/>
      <c r="CI190" s="231"/>
      <c r="CJ190" s="231"/>
      <c r="CK190" s="243">
        <v>4</v>
      </c>
      <c r="CL190" s="243">
        <v>4</v>
      </c>
      <c r="CM190" s="244">
        <f t="shared" si="53"/>
        <v>0</v>
      </c>
      <c r="CN190" s="243">
        <v>0.55000000000000004</v>
      </c>
      <c r="CO190" s="243">
        <f t="shared" si="54"/>
        <v>0.55000000000000004</v>
      </c>
      <c r="CP190" s="245">
        <f t="shared" si="55"/>
        <v>-4.45</v>
      </c>
      <c r="CR190" s="226"/>
    </row>
    <row r="191" spans="1:96" s="246" customFormat="1" ht="39" customHeight="1" x14ac:dyDescent="0.25">
      <c r="A191" s="227">
        <v>1</v>
      </c>
      <c r="B191" s="228">
        <f t="shared" si="52"/>
        <v>182</v>
      </c>
      <c r="C191" s="229">
        <v>36645</v>
      </c>
      <c r="D191" s="228" t="s">
        <v>222</v>
      </c>
      <c r="E191" s="228" t="s">
        <v>2</v>
      </c>
      <c r="F191" s="230" t="s">
        <v>8</v>
      </c>
      <c r="G191" s="231" t="s">
        <v>986</v>
      </c>
      <c r="H191" s="231" t="s">
        <v>987</v>
      </c>
      <c r="I191" s="230" t="s">
        <v>988</v>
      </c>
      <c r="J191" s="232">
        <f t="shared" si="68"/>
        <v>0</v>
      </c>
      <c r="K191" s="232">
        <v>45199</v>
      </c>
      <c r="L191" s="230" t="s">
        <v>401</v>
      </c>
      <c r="M191" s="242">
        <v>301364124</v>
      </c>
      <c r="N191" s="230" t="s">
        <v>989</v>
      </c>
      <c r="O191" s="230" t="s">
        <v>252</v>
      </c>
      <c r="P191" s="230" t="s">
        <v>193</v>
      </c>
      <c r="Q191" s="230" t="s">
        <v>355</v>
      </c>
      <c r="R191" s="230">
        <v>0</v>
      </c>
      <c r="S191" s="230">
        <v>0</v>
      </c>
      <c r="T191" s="230">
        <v>0</v>
      </c>
      <c r="U191" s="230">
        <v>0</v>
      </c>
      <c r="V191" s="230">
        <v>0</v>
      </c>
      <c r="W191" s="230">
        <v>0</v>
      </c>
      <c r="X191" s="230">
        <v>0</v>
      </c>
      <c r="Y191" s="234">
        <v>4</v>
      </c>
      <c r="Z191" s="235">
        <f t="shared" si="69"/>
        <v>510</v>
      </c>
      <c r="AA191" s="235">
        <f t="shared" si="69"/>
        <v>390</v>
      </c>
      <c r="AB191" s="236">
        <f t="shared" si="69"/>
        <v>510</v>
      </c>
      <c r="AC191" s="236">
        <f t="shared" si="69"/>
        <v>510</v>
      </c>
      <c r="AD191" s="234">
        <v>130</v>
      </c>
      <c r="AE191" s="234">
        <v>10</v>
      </c>
      <c r="AF191" s="236">
        <v>130</v>
      </c>
      <c r="AG191" s="236">
        <v>130</v>
      </c>
      <c r="AH191" s="234">
        <v>380</v>
      </c>
      <c r="AI191" s="234">
        <v>380</v>
      </c>
      <c r="AJ191" s="237">
        <v>380</v>
      </c>
      <c r="AK191" s="237">
        <v>380</v>
      </c>
      <c r="AL191" s="234"/>
      <c r="AM191" s="234">
        <v>0</v>
      </c>
      <c r="AN191" s="237">
        <v>0</v>
      </c>
      <c r="AO191" s="237">
        <v>0</v>
      </c>
      <c r="AP191" s="234"/>
      <c r="AQ191" s="234">
        <v>0</v>
      </c>
      <c r="AR191" s="236">
        <v>0</v>
      </c>
      <c r="AS191" s="236">
        <v>0</v>
      </c>
      <c r="AT191" s="230"/>
      <c r="AU191" s="230"/>
      <c r="AV191" s="238">
        <f t="shared" si="70"/>
        <v>5</v>
      </c>
      <c r="AW191" s="238">
        <f t="shared" si="70"/>
        <v>5</v>
      </c>
      <c r="AX191" s="234">
        <v>5</v>
      </c>
      <c r="AY191" s="234">
        <v>5</v>
      </c>
      <c r="AZ191" s="229"/>
      <c r="BA191" s="234">
        <v>0</v>
      </c>
      <c r="BB191" s="229"/>
      <c r="BC191" s="234">
        <v>0</v>
      </c>
      <c r="BD191" s="232">
        <v>45199</v>
      </c>
      <c r="BE191" s="232">
        <v>45107</v>
      </c>
      <c r="BF191" s="239" t="s">
        <v>338</v>
      </c>
      <c r="BG191" s="230" t="s">
        <v>231</v>
      </c>
      <c r="BH191" s="230"/>
      <c r="BI191" s="240"/>
      <c r="BJ191" s="241"/>
      <c r="BK191" s="242" t="s">
        <v>468</v>
      </c>
      <c r="BL191" s="242"/>
      <c r="BM191" s="242" t="s">
        <v>853</v>
      </c>
      <c r="BN191" s="231" t="s">
        <v>200</v>
      </c>
      <c r="BO191" s="231">
        <f t="shared" si="71"/>
        <v>2023</v>
      </c>
      <c r="BP191" s="231">
        <f t="shared" si="72"/>
        <v>3</v>
      </c>
      <c r="BQ191" s="231" t="str">
        <f t="shared" si="75"/>
        <v>MMMM</v>
      </c>
      <c r="BR191" s="231"/>
      <c r="BS191" s="231">
        <f t="shared" si="73"/>
        <v>30</v>
      </c>
      <c r="BT191" s="231"/>
      <c r="BU191" s="231" t="s">
        <v>241</v>
      </c>
      <c r="BV191" s="231"/>
      <c r="BW191" s="231"/>
      <c r="BX191" s="231"/>
      <c r="BY191" s="231"/>
      <c r="BZ191" s="238">
        <f t="shared" si="74"/>
        <v>0</v>
      </c>
      <c r="CA191" s="231"/>
      <c r="CB191" s="231"/>
      <c r="CC191" s="231" t="s">
        <v>358</v>
      </c>
      <c r="CD191" s="231" t="s">
        <v>359</v>
      </c>
      <c r="CE191" s="231" t="s">
        <v>204</v>
      </c>
      <c r="CF191" s="231" t="s">
        <v>860</v>
      </c>
      <c r="CG191" s="231" t="s">
        <v>472</v>
      </c>
      <c r="CH191" s="231"/>
      <c r="CI191" s="231"/>
      <c r="CJ191" s="231"/>
      <c r="CK191" s="243">
        <v>12</v>
      </c>
      <c r="CL191" s="243">
        <v>10</v>
      </c>
      <c r="CM191" s="244">
        <f t="shared" si="53"/>
        <v>-2</v>
      </c>
      <c r="CN191" s="243">
        <v>1</v>
      </c>
      <c r="CO191" s="243">
        <f t="shared" si="54"/>
        <v>-1</v>
      </c>
      <c r="CP191" s="245">
        <f t="shared" si="55"/>
        <v>-6</v>
      </c>
      <c r="CR191" s="226"/>
    </row>
    <row r="192" spans="1:96" s="246" customFormat="1" ht="39" customHeight="1" x14ac:dyDescent="0.25">
      <c r="A192" s="227">
        <v>1</v>
      </c>
      <c r="B192" s="228">
        <f t="shared" si="52"/>
        <v>183</v>
      </c>
      <c r="C192" s="229">
        <v>19085</v>
      </c>
      <c r="D192" s="228" t="s">
        <v>185</v>
      </c>
      <c r="E192" s="228" t="s">
        <v>2</v>
      </c>
      <c r="F192" s="230" t="s">
        <v>8</v>
      </c>
      <c r="G192" s="231" t="s">
        <v>990</v>
      </c>
      <c r="H192" s="231" t="s">
        <v>692</v>
      </c>
      <c r="I192" s="230" t="s">
        <v>991</v>
      </c>
      <c r="J192" s="232">
        <f t="shared" si="68"/>
        <v>0</v>
      </c>
      <c r="K192" s="232">
        <v>44986</v>
      </c>
      <c r="L192" s="230" t="s">
        <v>330</v>
      </c>
      <c r="M192" s="233">
        <v>301339834</v>
      </c>
      <c r="N192" s="228" t="s">
        <v>989</v>
      </c>
      <c r="O192" s="228" t="s">
        <v>252</v>
      </c>
      <c r="P192" s="230" t="s">
        <v>193</v>
      </c>
      <c r="Q192" s="230" t="s">
        <v>355</v>
      </c>
      <c r="R192" s="230"/>
      <c r="S192" s="230" t="s">
        <v>195</v>
      </c>
      <c r="T192" s="230" t="s">
        <v>893</v>
      </c>
      <c r="U192" s="234">
        <v>225</v>
      </c>
      <c r="V192" s="234">
        <v>93</v>
      </c>
      <c r="W192" s="234">
        <v>0</v>
      </c>
      <c r="X192" s="234">
        <v>0</v>
      </c>
      <c r="Y192" s="234">
        <v>7</v>
      </c>
      <c r="Z192" s="235">
        <f t="shared" si="69"/>
        <v>1200</v>
      </c>
      <c r="AA192" s="235">
        <f t="shared" si="69"/>
        <v>1200</v>
      </c>
      <c r="AB192" s="236">
        <f t="shared" si="69"/>
        <v>1200</v>
      </c>
      <c r="AC192" s="236">
        <f t="shared" si="69"/>
        <v>1200</v>
      </c>
      <c r="AD192" s="234">
        <v>250</v>
      </c>
      <c r="AE192" s="234">
        <v>250</v>
      </c>
      <c r="AF192" s="237">
        <v>250</v>
      </c>
      <c r="AG192" s="237">
        <v>250</v>
      </c>
      <c r="AH192" s="234">
        <v>950</v>
      </c>
      <c r="AI192" s="234">
        <v>950</v>
      </c>
      <c r="AJ192" s="237">
        <v>950</v>
      </c>
      <c r="AK192" s="237">
        <v>950</v>
      </c>
      <c r="AL192" s="234"/>
      <c r="AM192" s="234">
        <v>0</v>
      </c>
      <c r="AN192" s="237">
        <v>0</v>
      </c>
      <c r="AO192" s="237">
        <v>0</v>
      </c>
      <c r="AP192" s="234"/>
      <c r="AQ192" s="234">
        <v>0</v>
      </c>
      <c r="AR192" s="237">
        <v>0</v>
      </c>
      <c r="AS192" s="237">
        <v>0</v>
      </c>
      <c r="AT192" s="230"/>
      <c r="AU192" s="230"/>
      <c r="AV192" s="238">
        <f t="shared" si="70"/>
        <v>2</v>
      </c>
      <c r="AW192" s="238">
        <f t="shared" si="70"/>
        <v>2</v>
      </c>
      <c r="AX192" s="234">
        <v>2</v>
      </c>
      <c r="AY192" s="234">
        <v>2</v>
      </c>
      <c r="AZ192" s="229"/>
      <c r="BA192" s="229">
        <v>0</v>
      </c>
      <c r="BB192" s="229"/>
      <c r="BC192" s="229">
        <v>0</v>
      </c>
      <c r="BD192" s="232">
        <v>44986</v>
      </c>
      <c r="BE192" s="232">
        <v>44964</v>
      </c>
      <c r="BF192" s="239" t="s">
        <v>422</v>
      </c>
      <c r="BG192" s="230" t="s">
        <v>197</v>
      </c>
      <c r="BH192" s="230">
        <v>0</v>
      </c>
      <c r="BI192" s="240"/>
      <c r="BJ192" s="241">
        <v>0</v>
      </c>
      <c r="BK192" s="242" t="s">
        <v>468</v>
      </c>
      <c r="BL192" s="242"/>
      <c r="BM192" s="242" t="s">
        <v>853</v>
      </c>
      <c r="BN192" s="231" t="s">
        <v>200</v>
      </c>
      <c r="BO192" s="231">
        <f t="shared" si="71"/>
        <v>2023</v>
      </c>
      <c r="BP192" s="231">
        <f t="shared" si="72"/>
        <v>1</v>
      </c>
      <c r="BQ192" s="231" t="str">
        <f t="shared" si="75"/>
        <v>MMMM</v>
      </c>
      <c r="BR192" s="231"/>
      <c r="BS192" s="231">
        <f t="shared" si="73"/>
        <v>1</v>
      </c>
      <c r="BT192" s="231">
        <v>10</v>
      </c>
      <c r="BU192" s="231" t="s">
        <v>201</v>
      </c>
      <c r="BV192" s="231">
        <v>1</v>
      </c>
      <c r="BW192" s="231"/>
      <c r="BX192" s="231"/>
      <c r="BY192" s="231"/>
      <c r="BZ192" s="238">
        <f t="shared" si="74"/>
        <v>0</v>
      </c>
      <c r="CA192" s="231"/>
      <c r="CB192" s="231" t="str">
        <f>+IF(BN192="йирик",CONCATENATE(E192," Инвестициялар, саноат ва савдо бош бошқармаси бошлиғи"),IF(BN192="ўрта",CONCATENATE(E192," Инвестициялар, саноат ва савдо бош бошқармаси бошлиғи биринчи ўринбосари"),_xlfn.CONCAT(F192," ҳокими ўринбосари")))</f>
        <v>Урганч тумани ҳокими ўринбосари</v>
      </c>
      <c r="CC192" s="231" t="s">
        <v>358</v>
      </c>
      <c r="CD192" s="231" t="s">
        <v>359</v>
      </c>
      <c r="CE192" s="231" t="s">
        <v>204</v>
      </c>
      <c r="CF192" s="231" t="s">
        <v>854</v>
      </c>
      <c r="CG192" s="231" t="s">
        <v>204</v>
      </c>
      <c r="CH192" s="231"/>
      <c r="CI192" s="231"/>
      <c r="CJ192" s="231"/>
      <c r="CK192" s="243">
        <v>6</v>
      </c>
      <c r="CL192" s="243">
        <v>7</v>
      </c>
      <c r="CM192" s="244">
        <f t="shared" si="53"/>
        <v>1</v>
      </c>
      <c r="CN192" s="243">
        <v>3</v>
      </c>
      <c r="CO192" s="243">
        <f t="shared" si="54"/>
        <v>4</v>
      </c>
      <c r="CP192" s="245">
        <f t="shared" si="55"/>
        <v>2</v>
      </c>
      <c r="CR192" s="226"/>
    </row>
    <row r="193" spans="1:96" s="246" customFormat="1" ht="39" customHeight="1" x14ac:dyDescent="0.25">
      <c r="A193" s="227">
        <v>1</v>
      </c>
      <c r="B193" s="228">
        <f t="shared" si="52"/>
        <v>184</v>
      </c>
      <c r="C193" s="229">
        <v>19076</v>
      </c>
      <c r="D193" s="228" t="s">
        <v>185</v>
      </c>
      <c r="E193" s="228" t="s">
        <v>2</v>
      </c>
      <c r="F193" s="230" t="s">
        <v>8</v>
      </c>
      <c r="G193" s="231" t="s">
        <v>992</v>
      </c>
      <c r="H193" s="231" t="s">
        <v>993</v>
      </c>
      <c r="I193" s="230" t="s">
        <v>994</v>
      </c>
      <c r="J193" s="232">
        <f t="shared" si="68"/>
        <v>0</v>
      </c>
      <c r="K193" s="232">
        <v>45041</v>
      </c>
      <c r="L193" s="230" t="s">
        <v>330</v>
      </c>
      <c r="M193" s="233">
        <v>203586972</v>
      </c>
      <c r="N193" s="228" t="s">
        <v>872</v>
      </c>
      <c r="O193" s="228" t="s">
        <v>252</v>
      </c>
      <c r="P193" s="230" t="s">
        <v>193</v>
      </c>
      <c r="Q193" s="230" t="s">
        <v>355</v>
      </c>
      <c r="R193" s="230"/>
      <c r="S193" s="230" t="s">
        <v>195</v>
      </c>
      <c r="T193" s="230" t="s">
        <v>184</v>
      </c>
      <c r="U193" s="234">
        <v>320</v>
      </c>
      <c r="V193" s="234">
        <v>106</v>
      </c>
      <c r="W193" s="234">
        <v>0</v>
      </c>
      <c r="X193" s="234">
        <v>0</v>
      </c>
      <c r="Y193" s="234">
        <v>14</v>
      </c>
      <c r="Z193" s="235">
        <f t="shared" si="69"/>
        <v>1700</v>
      </c>
      <c r="AA193" s="235">
        <f t="shared" si="69"/>
        <v>1510</v>
      </c>
      <c r="AB193" s="236">
        <f t="shared" si="69"/>
        <v>1500</v>
      </c>
      <c r="AC193" s="236">
        <f t="shared" si="69"/>
        <v>1500</v>
      </c>
      <c r="AD193" s="234">
        <v>200</v>
      </c>
      <c r="AE193" s="234">
        <v>10</v>
      </c>
      <c r="AF193" s="237">
        <v>1500</v>
      </c>
      <c r="AG193" s="237">
        <v>1500</v>
      </c>
      <c r="AH193" s="234">
        <v>1500</v>
      </c>
      <c r="AI193" s="234">
        <v>1500</v>
      </c>
      <c r="AJ193" s="237">
        <v>0</v>
      </c>
      <c r="AK193" s="237">
        <v>0</v>
      </c>
      <c r="AL193" s="234"/>
      <c r="AM193" s="234">
        <v>0</v>
      </c>
      <c r="AN193" s="237">
        <v>0</v>
      </c>
      <c r="AO193" s="237">
        <v>0</v>
      </c>
      <c r="AP193" s="234"/>
      <c r="AQ193" s="234">
        <v>0</v>
      </c>
      <c r="AR193" s="237">
        <v>0</v>
      </c>
      <c r="AS193" s="237">
        <v>0</v>
      </c>
      <c r="AT193" s="230"/>
      <c r="AU193" s="230"/>
      <c r="AV193" s="238">
        <f t="shared" si="70"/>
        <v>2</v>
      </c>
      <c r="AW193" s="238">
        <f t="shared" si="70"/>
        <v>2</v>
      </c>
      <c r="AX193" s="234">
        <v>2</v>
      </c>
      <c r="AY193" s="234">
        <v>2</v>
      </c>
      <c r="AZ193" s="229"/>
      <c r="BA193" s="234">
        <v>0</v>
      </c>
      <c r="BB193" s="229"/>
      <c r="BC193" s="234">
        <v>0</v>
      </c>
      <c r="BD193" s="232">
        <v>45041</v>
      </c>
      <c r="BE193" s="232">
        <v>45035</v>
      </c>
      <c r="BF193" s="239" t="s">
        <v>284</v>
      </c>
      <c r="BG193" s="230" t="s">
        <v>231</v>
      </c>
      <c r="BH193" s="230" t="s">
        <v>410</v>
      </c>
      <c r="BI193" s="240">
        <v>45046</v>
      </c>
      <c r="BJ193" s="241" t="s">
        <v>995</v>
      </c>
      <c r="BK193" s="242" t="s">
        <v>468</v>
      </c>
      <c r="BL193" s="242"/>
      <c r="BM193" s="242" t="s">
        <v>853</v>
      </c>
      <c r="BN193" s="231" t="s">
        <v>200</v>
      </c>
      <c r="BO193" s="231">
        <f t="shared" si="71"/>
        <v>2023</v>
      </c>
      <c r="BP193" s="231">
        <f t="shared" si="72"/>
        <v>2</v>
      </c>
      <c r="BQ193" s="231" t="str">
        <f t="shared" si="75"/>
        <v>MMMM</v>
      </c>
      <c r="BR193" s="231" t="s">
        <v>232</v>
      </c>
      <c r="BS193" s="231">
        <f t="shared" si="73"/>
        <v>25</v>
      </c>
      <c r="BT193" s="231">
        <v>21</v>
      </c>
      <c r="BU193" s="231" t="s">
        <v>232</v>
      </c>
      <c r="BV193" s="231">
        <v>2</v>
      </c>
      <c r="BW193" s="231"/>
      <c r="BX193" s="231"/>
      <c r="BY193" s="231"/>
      <c r="BZ193" s="238">
        <f t="shared" si="74"/>
        <v>0</v>
      </c>
      <c r="CA193" s="231"/>
      <c r="CB193" s="231" t="str">
        <f>+IF(BN193="йирик",CONCATENATE(E193," Инвестициялар, саноат ва савдо бош бошқармаси бошлиғи"),IF(BN193="ўрта",CONCATENATE(E193," Инвестициялар, саноат ва савдо бош бошқармаси бошлиғи биринчи ўринбосари"),_xlfn.CONCAT(F193," ҳокими ўринбосари")))</f>
        <v>Урганч тумани ҳокими ўринбосари</v>
      </c>
      <c r="CC193" s="231" t="s">
        <v>358</v>
      </c>
      <c r="CD193" s="231" t="s">
        <v>359</v>
      </c>
      <c r="CE193" s="231" t="s">
        <v>204</v>
      </c>
      <c r="CF193" s="231" t="s">
        <v>860</v>
      </c>
      <c r="CG193" s="231" t="s">
        <v>472</v>
      </c>
      <c r="CH193" s="231"/>
      <c r="CI193" s="231"/>
      <c r="CJ193" s="231"/>
      <c r="CK193" s="243">
        <v>28</v>
      </c>
      <c r="CL193" s="243">
        <v>48</v>
      </c>
      <c r="CM193" s="244">
        <f t="shared" si="53"/>
        <v>20</v>
      </c>
      <c r="CN193" s="243">
        <v>1</v>
      </c>
      <c r="CO193" s="243">
        <f t="shared" si="54"/>
        <v>21</v>
      </c>
      <c r="CP193" s="245">
        <f t="shared" si="55"/>
        <v>19</v>
      </c>
      <c r="CR193" s="226"/>
    </row>
    <row r="194" spans="1:96" s="246" customFormat="1" ht="39" customHeight="1" x14ac:dyDescent="0.25">
      <c r="A194" s="227">
        <v>1</v>
      </c>
      <c r="B194" s="228">
        <f t="shared" si="52"/>
        <v>185</v>
      </c>
      <c r="C194" s="229">
        <v>19064</v>
      </c>
      <c r="D194" s="228" t="s">
        <v>185</v>
      </c>
      <c r="E194" s="228" t="s">
        <v>2</v>
      </c>
      <c r="F194" s="230" t="s">
        <v>8</v>
      </c>
      <c r="G194" s="231" t="s">
        <v>996</v>
      </c>
      <c r="H194" s="231" t="s">
        <v>997</v>
      </c>
      <c r="I194" s="230" t="s">
        <v>998</v>
      </c>
      <c r="J194" s="232">
        <f t="shared" si="68"/>
        <v>0</v>
      </c>
      <c r="K194" s="232">
        <v>44997</v>
      </c>
      <c r="L194" s="230" t="s">
        <v>330</v>
      </c>
      <c r="M194" s="233">
        <v>202480742</v>
      </c>
      <c r="N194" s="228" t="s">
        <v>999</v>
      </c>
      <c r="O194" s="228" t="s">
        <v>252</v>
      </c>
      <c r="P194" s="230" t="s">
        <v>213</v>
      </c>
      <c r="Q194" s="230" t="s">
        <v>822</v>
      </c>
      <c r="R194" s="230"/>
      <c r="S194" s="230" t="s">
        <v>337</v>
      </c>
      <c r="T194" s="230">
        <v>100</v>
      </c>
      <c r="U194" s="234">
        <v>600</v>
      </c>
      <c r="V194" s="234">
        <v>582</v>
      </c>
      <c r="W194" s="234">
        <v>0</v>
      </c>
      <c r="X194" s="234">
        <v>0</v>
      </c>
      <c r="Y194" s="234">
        <v>41</v>
      </c>
      <c r="Z194" s="235">
        <f t="shared" si="69"/>
        <v>1300</v>
      </c>
      <c r="AA194" s="235">
        <f t="shared" si="69"/>
        <v>1300</v>
      </c>
      <c r="AB194" s="236">
        <f t="shared" si="69"/>
        <v>1300</v>
      </c>
      <c r="AC194" s="236">
        <f t="shared" si="69"/>
        <v>1300</v>
      </c>
      <c r="AD194" s="234">
        <v>500</v>
      </c>
      <c r="AE194" s="234">
        <v>500</v>
      </c>
      <c r="AF194" s="237">
        <v>500</v>
      </c>
      <c r="AG194" s="237">
        <v>500</v>
      </c>
      <c r="AH194" s="234">
        <v>800</v>
      </c>
      <c r="AI194" s="234">
        <v>800</v>
      </c>
      <c r="AJ194" s="237">
        <v>800</v>
      </c>
      <c r="AK194" s="237">
        <v>800</v>
      </c>
      <c r="AL194" s="234"/>
      <c r="AM194" s="234">
        <v>0</v>
      </c>
      <c r="AN194" s="237">
        <v>0</v>
      </c>
      <c r="AO194" s="237">
        <v>0</v>
      </c>
      <c r="AP194" s="234"/>
      <c r="AQ194" s="234">
        <v>0</v>
      </c>
      <c r="AR194" s="237">
        <v>0</v>
      </c>
      <c r="AS194" s="237">
        <v>0</v>
      </c>
      <c r="AT194" s="230"/>
      <c r="AU194" s="230"/>
      <c r="AV194" s="238">
        <f t="shared" si="70"/>
        <v>8</v>
      </c>
      <c r="AW194" s="238">
        <f t="shared" si="70"/>
        <v>8</v>
      </c>
      <c r="AX194" s="234">
        <v>8</v>
      </c>
      <c r="AY194" s="234">
        <v>8</v>
      </c>
      <c r="AZ194" s="229"/>
      <c r="BA194" s="234">
        <v>0</v>
      </c>
      <c r="BB194" s="229"/>
      <c r="BC194" s="234">
        <v>0</v>
      </c>
      <c r="BD194" s="232">
        <v>44997</v>
      </c>
      <c r="BE194" s="232">
        <v>44998</v>
      </c>
      <c r="BF194" s="239" t="s">
        <v>291</v>
      </c>
      <c r="BG194" s="230" t="s">
        <v>231</v>
      </c>
      <c r="BH194" s="230">
        <v>0</v>
      </c>
      <c r="BI194" s="240"/>
      <c r="BJ194" s="241">
        <v>0</v>
      </c>
      <c r="BK194" s="242" t="s">
        <v>468</v>
      </c>
      <c r="BL194" s="242"/>
      <c r="BM194" s="242" t="s">
        <v>853</v>
      </c>
      <c r="BN194" s="231" t="s">
        <v>200</v>
      </c>
      <c r="BO194" s="231">
        <f t="shared" si="71"/>
        <v>2023</v>
      </c>
      <c r="BP194" s="231">
        <f t="shared" si="72"/>
        <v>1</v>
      </c>
      <c r="BQ194" s="231" t="str">
        <f t="shared" si="75"/>
        <v>MMMM</v>
      </c>
      <c r="BR194" s="231" t="s">
        <v>255</v>
      </c>
      <c r="BS194" s="231">
        <f t="shared" si="73"/>
        <v>12</v>
      </c>
      <c r="BT194" s="231">
        <v>17</v>
      </c>
      <c r="BU194" s="231" t="s">
        <v>481</v>
      </c>
      <c r="BV194" s="231">
        <v>1</v>
      </c>
      <c r="BW194" s="231"/>
      <c r="BX194" s="231"/>
      <c r="BY194" s="231"/>
      <c r="BZ194" s="238">
        <f t="shared" si="74"/>
        <v>0</v>
      </c>
      <c r="CA194" s="231"/>
      <c r="CB194" s="231" t="str">
        <f>+IF(BN194="йирик",CONCATENATE(E194," Инвестициялар, саноат ва савдо бош бошқармаси бошлиғи"),IF(BN194="ўрта",CONCATENATE(E194," Инвестициялар, саноат ва савдо бош бошқармаси бошлиғи биринчи ўринбосари"),_xlfn.CONCAT(F194," ҳокими ўринбосари")))</f>
        <v>Урганч тумани ҳокими ўринбосари</v>
      </c>
      <c r="CC194" s="231" t="s">
        <v>304</v>
      </c>
      <c r="CD194" s="231" t="s">
        <v>305</v>
      </c>
      <c r="CE194" s="231" t="s">
        <v>206</v>
      </c>
      <c r="CF194" s="231" t="s">
        <v>854</v>
      </c>
      <c r="CG194" s="231" t="s">
        <v>204</v>
      </c>
      <c r="CH194" s="231"/>
      <c r="CI194" s="231"/>
      <c r="CJ194" s="231"/>
      <c r="CK194" s="243">
        <v>5</v>
      </c>
      <c r="CL194" s="243">
        <v>5</v>
      </c>
      <c r="CM194" s="244">
        <f t="shared" si="53"/>
        <v>0</v>
      </c>
      <c r="CN194" s="243">
        <v>5.05</v>
      </c>
      <c r="CO194" s="243">
        <f t="shared" si="54"/>
        <v>5.05</v>
      </c>
      <c r="CP194" s="245">
        <f t="shared" si="55"/>
        <v>-2.95</v>
      </c>
      <c r="CR194" s="226"/>
    </row>
    <row r="195" spans="1:96" s="246" customFormat="1" ht="39" customHeight="1" x14ac:dyDescent="0.25">
      <c r="A195" s="227">
        <v>1</v>
      </c>
      <c r="B195" s="228">
        <f t="shared" si="52"/>
        <v>186</v>
      </c>
      <c r="C195" s="229">
        <v>19048</v>
      </c>
      <c r="D195" s="228" t="s">
        <v>185</v>
      </c>
      <c r="E195" s="228" t="s">
        <v>2</v>
      </c>
      <c r="F195" s="230" t="s">
        <v>8</v>
      </c>
      <c r="G195" s="257" t="s">
        <v>1000</v>
      </c>
      <c r="H195" s="231" t="s">
        <v>1001</v>
      </c>
      <c r="I195" s="230" t="s">
        <v>1002</v>
      </c>
      <c r="J195" s="232">
        <f t="shared" si="68"/>
        <v>0</v>
      </c>
      <c r="K195" s="232">
        <v>45107</v>
      </c>
      <c r="L195" s="230" t="s">
        <v>189</v>
      </c>
      <c r="M195" s="233">
        <v>200415664</v>
      </c>
      <c r="N195" s="228" t="s">
        <v>868</v>
      </c>
      <c r="O195" s="228" t="s">
        <v>277</v>
      </c>
      <c r="P195" s="230" t="s">
        <v>193</v>
      </c>
      <c r="Q195" s="230" t="s">
        <v>194</v>
      </c>
      <c r="R195" s="230"/>
      <c r="S195" s="230" t="s">
        <v>195</v>
      </c>
      <c r="T195" s="230" t="s">
        <v>184</v>
      </c>
      <c r="U195" s="234">
        <v>450</v>
      </c>
      <c r="V195" s="234">
        <v>150</v>
      </c>
      <c r="W195" s="234">
        <v>0</v>
      </c>
      <c r="X195" s="234">
        <v>0</v>
      </c>
      <c r="Y195" s="234">
        <v>69</v>
      </c>
      <c r="Z195" s="235">
        <f t="shared" si="69"/>
        <v>3850</v>
      </c>
      <c r="AA195" s="235">
        <f t="shared" si="69"/>
        <v>1700</v>
      </c>
      <c r="AB195" s="236">
        <f t="shared" si="69"/>
        <v>3850</v>
      </c>
      <c r="AC195" s="236">
        <f t="shared" si="69"/>
        <v>3850</v>
      </c>
      <c r="AD195" s="234">
        <v>2500</v>
      </c>
      <c r="AE195" s="234">
        <v>350</v>
      </c>
      <c r="AF195" s="237">
        <v>2500</v>
      </c>
      <c r="AG195" s="237">
        <v>2500</v>
      </c>
      <c r="AH195" s="234">
        <v>1350</v>
      </c>
      <c r="AI195" s="234">
        <v>1350</v>
      </c>
      <c r="AJ195" s="237">
        <v>1350</v>
      </c>
      <c r="AK195" s="237">
        <v>1350</v>
      </c>
      <c r="AL195" s="234"/>
      <c r="AM195" s="234">
        <v>0</v>
      </c>
      <c r="AN195" s="237">
        <v>0</v>
      </c>
      <c r="AO195" s="237">
        <v>0</v>
      </c>
      <c r="AP195" s="234"/>
      <c r="AQ195" s="234">
        <v>0</v>
      </c>
      <c r="AR195" s="237">
        <v>0</v>
      </c>
      <c r="AS195" s="237">
        <v>0</v>
      </c>
      <c r="AT195" s="230"/>
      <c r="AU195" s="230"/>
      <c r="AV195" s="238">
        <f t="shared" si="70"/>
        <v>10</v>
      </c>
      <c r="AW195" s="238">
        <f t="shared" si="70"/>
        <v>10</v>
      </c>
      <c r="AX195" s="234">
        <v>10</v>
      </c>
      <c r="AY195" s="234">
        <v>10</v>
      </c>
      <c r="AZ195" s="229"/>
      <c r="BA195" s="234">
        <v>0</v>
      </c>
      <c r="BB195" s="229"/>
      <c r="BC195" s="234">
        <v>0</v>
      </c>
      <c r="BD195" s="232">
        <v>45107</v>
      </c>
      <c r="BE195" s="232">
        <v>45107</v>
      </c>
      <c r="BF195" s="239" t="s">
        <v>537</v>
      </c>
      <c r="BG195" s="230" t="s">
        <v>217</v>
      </c>
      <c r="BH195" s="263"/>
      <c r="BI195" s="258"/>
      <c r="BJ195" s="263"/>
      <c r="BK195" s="242" t="s">
        <v>468</v>
      </c>
      <c r="BL195" s="242"/>
      <c r="BM195" s="242" t="s">
        <v>853</v>
      </c>
      <c r="BN195" s="231" t="s">
        <v>200</v>
      </c>
      <c r="BO195" s="231">
        <f t="shared" si="71"/>
        <v>2023</v>
      </c>
      <c r="BP195" s="231">
        <f t="shared" si="72"/>
        <v>2</v>
      </c>
      <c r="BQ195" s="231" t="s">
        <v>218</v>
      </c>
      <c r="BR195" s="231"/>
      <c r="BS195" s="231">
        <f t="shared" si="73"/>
        <v>30</v>
      </c>
      <c r="BT195" s="231"/>
      <c r="BU195" s="231" t="s">
        <v>241</v>
      </c>
      <c r="BV195" s="231"/>
      <c r="BW195" s="231"/>
      <c r="BX195" s="231"/>
      <c r="BY195" s="231"/>
      <c r="BZ195" s="238">
        <f t="shared" si="74"/>
        <v>0</v>
      </c>
      <c r="CA195" s="231"/>
      <c r="CB195" s="231" t="str">
        <f>+IF(BN195="йирик",CONCATENATE(E195," Инвестициялар, саноат ва савдо бош бошқармаси бошлиғи"),IF(BN195="ўрта",CONCATENATE(E195," Инвестициялар, саноат ва савдо бош бошқармаси бошлиғи биринчи ўринбосари"),_xlfn.CONCAT(F195," ҳокими ўринбосари")))</f>
        <v>Урганч тумани ҳокими ўринбосари</v>
      </c>
      <c r="CC195" s="231" t="s">
        <v>202</v>
      </c>
      <c r="CD195" s="231" t="s">
        <v>912</v>
      </c>
      <c r="CE195" s="231" t="s">
        <v>206</v>
      </c>
      <c r="CF195" s="231" t="s">
        <v>873</v>
      </c>
      <c r="CG195" s="231" t="s">
        <v>206</v>
      </c>
      <c r="CH195" s="231"/>
      <c r="CI195" s="231"/>
      <c r="CJ195" s="231"/>
      <c r="CK195" s="243">
        <v>18</v>
      </c>
      <c r="CL195" s="243">
        <v>3</v>
      </c>
      <c r="CM195" s="244">
        <f t="shared" si="53"/>
        <v>-15</v>
      </c>
      <c r="CN195" s="243">
        <v>1</v>
      </c>
      <c r="CO195" s="243">
        <f t="shared" si="54"/>
        <v>-14</v>
      </c>
      <c r="CP195" s="245">
        <f t="shared" si="55"/>
        <v>-24</v>
      </c>
      <c r="CR195" s="226"/>
    </row>
    <row r="196" spans="1:96" s="246" customFormat="1" ht="39" customHeight="1" x14ac:dyDescent="0.25">
      <c r="A196" s="227">
        <v>1</v>
      </c>
      <c r="B196" s="228">
        <f t="shared" si="52"/>
        <v>187</v>
      </c>
      <c r="C196" s="229">
        <v>36635</v>
      </c>
      <c r="D196" s="228" t="s">
        <v>222</v>
      </c>
      <c r="E196" s="228" t="s">
        <v>2</v>
      </c>
      <c r="F196" s="230" t="s">
        <v>8</v>
      </c>
      <c r="G196" s="231" t="s">
        <v>1003</v>
      </c>
      <c r="H196" s="231" t="s">
        <v>1004</v>
      </c>
      <c r="I196" s="230" t="s">
        <v>1005</v>
      </c>
      <c r="J196" s="232">
        <f t="shared" si="68"/>
        <v>0</v>
      </c>
      <c r="K196" s="232">
        <v>45139</v>
      </c>
      <c r="L196" s="230" t="s">
        <v>189</v>
      </c>
      <c r="M196" s="242">
        <v>200412676</v>
      </c>
      <c r="N196" s="230" t="s">
        <v>925</v>
      </c>
      <c r="O196" s="230" t="s">
        <v>277</v>
      </c>
      <c r="P196" s="230" t="s">
        <v>193</v>
      </c>
      <c r="Q196" s="230" t="s">
        <v>325</v>
      </c>
      <c r="R196" s="230">
        <v>0</v>
      </c>
      <c r="S196" s="230">
        <v>0</v>
      </c>
      <c r="T196" s="230">
        <v>0</v>
      </c>
      <c r="U196" s="230">
        <v>0</v>
      </c>
      <c r="V196" s="230">
        <v>0</v>
      </c>
      <c r="W196" s="230">
        <v>0</v>
      </c>
      <c r="X196" s="230">
        <v>0</v>
      </c>
      <c r="Y196" s="234">
        <v>9</v>
      </c>
      <c r="Z196" s="235">
        <f t="shared" si="69"/>
        <v>950</v>
      </c>
      <c r="AA196" s="235">
        <f t="shared" si="69"/>
        <v>775</v>
      </c>
      <c r="AB196" s="236">
        <f t="shared" si="69"/>
        <v>950</v>
      </c>
      <c r="AC196" s="236">
        <f t="shared" si="69"/>
        <v>950</v>
      </c>
      <c r="AD196" s="234">
        <v>250</v>
      </c>
      <c r="AE196" s="234">
        <v>75</v>
      </c>
      <c r="AF196" s="236">
        <v>250</v>
      </c>
      <c r="AG196" s="236">
        <v>250</v>
      </c>
      <c r="AH196" s="234">
        <v>700</v>
      </c>
      <c r="AI196" s="234">
        <v>700</v>
      </c>
      <c r="AJ196" s="237">
        <v>700</v>
      </c>
      <c r="AK196" s="237">
        <v>700</v>
      </c>
      <c r="AL196" s="234"/>
      <c r="AM196" s="234">
        <v>0</v>
      </c>
      <c r="AN196" s="237">
        <v>0</v>
      </c>
      <c r="AO196" s="237">
        <v>0</v>
      </c>
      <c r="AP196" s="234"/>
      <c r="AQ196" s="234">
        <v>0</v>
      </c>
      <c r="AR196" s="236">
        <v>0</v>
      </c>
      <c r="AS196" s="236">
        <v>0</v>
      </c>
      <c r="AT196" s="230"/>
      <c r="AU196" s="230"/>
      <c r="AV196" s="238">
        <f t="shared" si="70"/>
        <v>4</v>
      </c>
      <c r="AW196" s="238">
        <f t="shared" si="70"/>
        <v>4</v>
      </c>
      <c r="AX196" s="234">
        <v>4</v>
      </c>
      <c r="AY196" s="234">
        <v>4</v>
      </c>
      <c r="AZ196" s="229"/>
      <c r="BA196" s="234">
        <v>0</v>
      </c>
      <c r="BB196" s="229"/>
      <c r="BC196" s="234">
        <v>0</v>
      </c>
      <c r="BD196" s="232">
        <v>45139</v>
      </c>
      <c r="BE196" s="232">
        <v>45096</v>
      </c>
      <c r="BF196" s="239" t="s">
        <v>247</v>
      </c>
      <c r="BG196" s="230" t="s">
        <v>197</v>
      </c>
      <c r="BH196" s="230"/>
      <c r="BI196" s="240"/>
      <c r="BJ196" s="241"/>
      <c r="BK196" s="242" t="s">
        <v>468</v>
      </c>
      <c r="BL196" s="242"/>
      <c r="BM196" s="242" t="s">
        <v>853</v>
      </c>
      <c r="BN196" s="231" t="s">
        <v>200</v>
      </c>
      <c r="BO196" s="231">
        <f t="shared" si="71"/>
        <v>2023</v>
      </c>
      <c r="BP196" s="231">
        <f t="shared" si="72"/>
        <v>3</v>
      </c>
      <c r="BQ196" s="231" t="str">
        <f t="shared" ref="BQ196:BQ203" si="76">+TEXT(BD196,"MMMM")</f>
        <v>MMMM</v>
      </c>
      <c r="BR196" s="231"/>
      <c r="BS196" s="231">
        <f t="shared" si="73"/>
        <v>1</v>
      </c>
      <c r="BT196" s="231"/>
      <c r="BU196" s="231" t="s">
        <v>241</v>
      </c>
      <c r="BV196" s="231"/>
      <c r="BW196" s="231"/>
      <c r="BX196" s="231"/>
      <c r="BY196" s="231"/>
      <c r="BZ196" s="238">
        <f t="shared" si="74"/>
        <v>0</v>
      </c>
      <c r="CA196" s="231"/>
      <c r="CB196" s="231"/>
      <c r="CC196" s="231" t="s">
        <v>202</v>
      </c>
      <c r="CD196" s="231" t="s">
        <v>859</v>
      </c>
      <c r="CE196" s="231" t="s">
        <v>204</v>
      </c>
      <c r="CF196" s="231" t="s">
        <v>873</v>
      </c>
      <c r="CG196" s="231" t="s">
        <v>206</v>
      </c>
      <c r="CH196" s="231"/>
      <c r="CI196" s="231"/>
      <c r="CJ196" s="231"/>
      <c r="CK196" s="243">
        <v>4</v>
      </c>
      <c r="CL196" s="243">
        <v>4</v>
      </c>
      <c r="CM196" s="244">
        <f t="shared" si="53"/>
        <v>0</v>
      </c>
      <c r="CN196" s="243"/>
      <c r="CO196" s="243">
        <f t="shared" si="54"/>
        <v>0</v>
      </c>
      <c r="CP196" s="245">
        <f t="shared" si="55"/>
        <v>-4</v>
      </c>
      <c r="CR196" s="226"/>
    </row>
    <row r="197" spans="1:96" s="246" customFormat="1" ht="39" customHeight="1" x14ac:dyDescent="0.25">
      <c r="A197" s="227">
        <v>1</v>
      </c>
      <c r="B197" s="228">
        <f t="shared" si="52"/>
        <v>188</v>
      </c>
      <c r="C197" s="229">
        <v>36660</v>
      </c>
      <c r="D197" s="228" t="s">
        <v>222</v>
      </c>
      <c r="E197" s="228" t="s">
        <v>2</v>
      </c>
      <c r="F197" s="230" t="s">
        <v>3</v>
      </c>
      <c r="G197" s="231" t="s">
        <v>1006</v>
      </c>
      <c r="H197" s="231" t="s">
        <v>1007</v>
      </c>
      <c r="I197" s="230" t="s">
        <v>1008</v>
      </c>
      <c r="J197" s="232">
        <f t="shared" si="68"/>
        <v>0</v>
      </c>
      <c r="K197" s="232">
        <v>45261</v>
      </c>
      <c r="L197" s="230" t="s">
        <v>189</v>
      </c>
      <c r="M197" s="242">
        <v>310066348</v>
      </c>
      <c r="N197" s="230" t="s">
        <v>1009</v>
      </c>
      <c r="O197" s="230" t="s">
        <v>192</v>
      </c>
      <c r="P197" s="230" t="s">
        <v>193</v>
      </c>
      <c r="Q197" s="230" t="s">
        <v>227</v>
      </c>
      <c r="R197" s="230" t="s">
        <v>310</v>
      </c>
      <c r="S197" s="230" t="s">
        <v>229</v>
      </c>
      <c r="T197" s="230">
        <v>80</v>
      </c>
      <c r="U197" s="230">
        <v>264</v>
      </c>
      <c r="V197" s="230">
        <v>150</v>
      </c>
      <c r="W197" s="230">
        <v>0</v>
      </c>
      <c r="X197" s="230">
        <v>0</v>
      </c>
      <c r="Y197" s="234">
        <v>18.48</v>
      </c>
      <c r="Z197" s="235">
        <f t="shared" si="69"/>
        <v>800</v>
      </c>
      <c r="AA197" s="235">
        <f t="shared" si="69"/>
        <v>450</v>
      </c>
      <c r="AB197" s="236">
        <f t="shared" si="69"/>
        <v>800</v>
      </c>
      <c r="AC197" s="236">
        <f t="shared" si="69"/>
        <v>800</v>
      </c>
      <c r="AD197" s="234">
        <v>500</v>
      </c>
      <c r="AE197" s="234">
        <v>150</v>
      </c>
      <c r="AF197" s="236">
        <v>500</v>
      </c>
      <c r="AG197" s="236">
        <v>500</v>
      </c>
      <c r="AH197" s="234">
        <v>300</v>
      </c>
      <c r="AI197" s="234">
        <v>300</v>
      </c>
      <c r="AJ197" s="237">
        <v>300</v>
      </c>
      <c r="AK197" s="237">
        <v>300</v>
      </c>
      <c r="AL197" s="234"/>
      <c r="AM197" s="234">
        <v>0</v>
      </c>
      <c r="AN197" s="237">
        <v>0</v>
      </c>
      <c r="AO197" s="237">
        <v>0</v>
      </c>
      <c r="AP197" s="234"/>
      <c r="AQ197" s="234">
        <v>0</v>
      </c>
      <c r="AR197" s="236">
        <v>0</v>
      </c>
      <c r="AS197" s="236">
        <v>0</v>
      </c>
      <c r="AT197" s="230"/>
      <c r="AU197" s="230"/>
      <c r="AV197" s="238">
        <f t="shared" si="70"/>
        <v>5</v>
      </c>
      <c r="AW197" s="238">
        <f t="shared" si="70"/>
        <v>5</v>
      </c>
      <c r="AX197" s="234">
        <v>5</v>
      </c>
      <c r="AY197" s="234">
        <v>5</v>
      </c>
      <c r="AZ197" s="229"/>
      <c r="BA197" s="234">
        <v>0</v>
      </c>
      <c r="BB197" s="229"/>
      <c r="BC197" s="234">
        <v>0</v>
      </c>
      <c r="BD197" s="232">
        <v>45261</v>
      </c>
      <c r="BE197" s="232">
        <v>45075</v>
      </c>
      <c r="BF197" s="239" t="s">
        <v>427</v>
      </c>
      <c r="BG197" s="230" t="s">
        <v>217</v>
      </c>
      <c r="BH197" s="230"/>
      <c r="BI197" s="240"/>
      <c r="BJ197" s="241"/>
      <c r="BK197" s="242" t="s">
        <v>1010</v>
      </c>
      <c r="BL197" s="242"/>
      <c r="BM197" s="242" t="s">
        <v>382</v>
      </c>
      <c r="BN197" s="231" t="s">
        <v>200</v>
      </c>
      <c r="BO197" s="231">
        <f t="shared" si="71"/>
        <v>2023</v>
      </c>
      <c r="BP197" s="231">
        <f t="shared" si="72"/>
        <v>4</v>
      </c>
      <c r="BQ197" s="231" t="str">
        <f t="shared" si="76"/>
        <v>MMMM</v>
      </c>
      <c r="BR197" s="231"/>
      <c r="BS197" s="231">
        <f t="shared" si="73"/>
        <v>1</v>
      </c>
      <c r="BT197" s="231"/>
      <c r="BU197" s="231" t="s">
        <v>218</v>
      </c>
      <c r="BV197" s="231"/>
      <c r="BW197" s="231"/>
      <c r="BX197" s="231"/>
      <c r="BY197" s="231"/>
      <c r="BZ197" s="238">
        <f t="shared" si="74"/>
        <v>0</v>
      </c>
      <c r="CA197" s="231"/>
      <c r="CB197" s="231"/>
      <c r="CC197" s="231" t="s">
        <v>233</v>
      </c>
      <c r="CD197" s="231" t="s">
        <v>234</v>
      </c>
      <c r="CE197" s="231" t="s">
        <v>206</v>
      </c>
      <c r="CF197" s="231" t="s">
        <v>1011</v>
      </c>
      <c r="CG197" s="231" t="s">
        <v>204</v>
      </c>
      <c r="CH197" s="231"/>
      <c r="CI197" s="231"/>
      <c r="CJ197" s="231"/>
      <c r="CK197" s="243">
        <v>0</v>
      </c>
      <c r="CL197" s="243">
        <v>0</v>
      </c>
      <c r="CM197" s="244">
        <f t="shared" si="53"/>
        <v>0</v>
      </c>
      <c r="CN197" s="243">
        <v>1</v>
      </c>
      <c r="CO197" s="243">
        <f t="shared" si="54"/>
        <v>1</v>
      </c>
      <c r="CP197" s="245">
        <f t="shared" si="55"/>
        <v>-4</v>
      </c>
      <c r="CR197" s="226"/>
    </row>
    <row r="198" spans="1:96" s="246" customFormat="1" ht="39" customHeight="1" x14ac:dyDescent="0.25">
      <c r="A198" s="227">
        <v>1</v>
      </c>
      <c r="B198" s="228">
        <f t="shared" si="52"/>
        <v>189</v>
      </c>
      <c r="C198" s="229">
        <v>19129</v>
      </c>
      <c r="D198" s="228" t="s">
        <v>185</v>
      </c>
      <c r="E198" s="228" t="s">
        <v>2</v>
      </c>
      <c r="F198" s="230" t="s">
        <v>3</v>
      </c>
      <c r="G198" s="231" t="s">
        <v>1012</v>
      </c>
      <c r="H198" s="231" t="s">
        <v>1013</v>
      </c>
      <c r="I198" s="230" t="s">
        <v>1014</v>
      </c>
      <c r="J198" s="232">
        <f t="shared" si="68"/>
        <v>0</v>
      </c>
      <c r="K198" s="232">
        <v>45046</v>
      </c>
      <c r="L198" s="230" t="s">
        <v>189</v>
      </c>
      <c r="M198" s="233">
        <v>309786922</v>
      </c>
      <c r="N198" s="228" t="s">
        <v>1015</v>
      </c>
      <c r="O198" s="228" t="s">
        <v>192</v>
      </c>
      <c r="P198" s="230" t="s">
        <v>213</v>
      </c>
      <c r="Q198" s="230" t="s">
        <v>550</v>
      </c>
      <c r="R198" s="230"/>
      <c r="S198" s="230" t="s">
        <v>337</v>
      </c>
      <c r="T198" s="230">
        <v>500</v>
      </c>
      <c r="U198" s="234">
        <v>1200</v>
      </c>
      <c r="V198" s="234">
        <v>1104</v>
      </c>
      <c r="W198" s="234">
        <v>0</v>
      </c>
      <c r="X198" s="234">
        <v>0</v>
      </c>
      <c r="Y198" s="234">
        <v>16.170000000000002</v>
      </c>
      <c r="Z198" s="235">
        <f t="shared" si="69"/>
        <v>700</v>
      </c>
      <c r="AA198" s="235">
        <f t="shared" si="69"/>
        <v>650</v>
      </c>
      <c r="AB198" s="236">
        <f t="shared" si="69"/>
        <v>700</v>
      </c>
      <c r="AC198" s="236">
        <f t="shared" si="69"/>
        <v>700</v>
      </c>
      <c r="AD198" s="234">
        <v>200</v>
      </c>
      <c r="AE198" s="234">
        <v>150</v>
      </c>
      <c r="AF198" s="237">
        <v>200</v>
      </c>
      <c r="AG198" s="237">
        <v>200</v>
      </c>
      <c r="AH198" s="234">
        <v>500</v>
      </c>
      <c r="AI198" s="234">
        <v>500</v>
      </c>
      <c r="AJ198" s="237">
        <v>500</v>
      </c>
      <c r="AK198" s="237">
        <v>500</v>
      </c>
      <c r="AL198" s="234"/>
      <c r="AM198" s="234">
        <v>0</v>
      </c>
      <c r="AN198" s="237">
        <v>0</v>
      </c>
      <c r="AO198" s="237">
        <v>0</v>
      </c>
      <c r="AP198" s="234"/>
      <c r="AQ198" s="234">
        <v>0</v>
      </c>
      <c r="AR198" s="237">
        <v>0</v>
      </c>
      <c r="AS198" s="237">
        <v>0</v>
      </c>
      <c r="AT198" s="230"/>
      <c r="AU198" s="230"/>
      <c r="AV198" s="238">
        <f t="shared" si="70"/>
        <v>5</v>
      </c>
      <c r="AW198" s="238">
        <f t="shared" si="70"/>
        <v>5</v>
      </c>
      <c r="AX198" s="234">
        <v>5</v>
      </c>
      <c r="AY198" s="234">
        <v>5</v>
      </c>
      <c r="AZ198" s="229"/>
      <c r="BA198" s="234">
        <v>0</v>
      </c>
      <c r="BB198" s="229"/>
      <c r="BC198" s="234">
        <v>0</v>
      </c>
      <c r="BD198" s="232">
        <v>45046</v>
      </c>
      <c r="BE198" s="232">
        <v>45003</v>
      </c>
      <c r="BF198" s="239" t="s">
        <v>343</v>
      </c>
      <c r="BG198" s="230" t="s">
        <v>217</v>
      </c>
      <c r="BH198" s="230">
        <v>0</v>
      </c>
      <c r="BI198" s="240"/>
      <c r="BJ198" s="241">
        <v>0</v>
      </c>
      <c r="BK198" s="242" t="s">
        <v>1010</v>
      </c>
      <c r="BL198" s="242"/>
      <c r="BM198" s="242" t="s">
        <v>382</v>
      </c>
      <c r="BN198" s="231" t="s">
        <v>200</v>
      </c>
      <c r="BO198" s="231">
        <f t="shared" si="71"/>
        <v>2023</v>
      </c>
      <c r="BP198" s="231">
        <f t="shared" si="72"/>
        <v>2</v>
      </c>
      <c r="BQ198" s="231" t="str">
        <f t="shared" si="76"/>
        <v>MMMM</v>
      </c>
      <c r="BR198" s="231"/>
      <c r="BS198" s="231">
        <f t="shared" si="73"/>
        <v>30</v>
      </c>
      <c r="BT198" s="231">
        <v>24</v>
      </c>
      <c r="BU198" s="231" t="s">
        <v>255</v>
      </c>
      <c r="BV198" s="231">
        <v>1</v>
      </c>
      <c r="BW198" s="231"/>
      <c r="BX198" s="231"/>
      <c r="BY198" s="231"/>
      <c r="BZ198" s="238">
        <f t="shared" si="74"/>
        <v>0</v>
      </c>
      <c r="CA198" s="231"/>
      <c r="CB198" s="231" t="str">
        <f>+IF(BN198="йирик",CONCATENATE(E198," Инвестициялар, саноат ва савдо бош бошқармаси бошлиғи"),IF(BN198="ўрта",CONCATENATE(E198," Инвестициялар, саноат ва савдо бош бошқармаси бошлиғи биринчи ўринбосари"),_xlfn.CONCAT(F198," ҳокими ўринбосари")))</f>
        <v>Урганч шаҳар ҳокими ўринбосари</v>
      </c>
      <c r="CC198" s="231" t="s">
        <v>552</v>
      </c>
      <c r="CD198" s="231" t="s">
        <v>553</v>
      </c>
      <c r="CE198" s="231" t="s">
        <v>554</v>
      </c>
      <c r="CF198" s="231" t="s">
        <v>1016</v>
      </c>
      <c r="CG198" s="231" t="s">
        <v>206</v>
      </c>
      <c r="CH198" s="231"/>
      <c r="CI198" s="231"/>
      <c r="CJ198" s="231"/>
      <c r="CK198" s="243">
        <v>0</v>
      </c>
      <c r="CL198" s="243">
        <v>2</v>
      </c>
      <c r="CM198" s="244">
        <f t="shared" si="53"/>
        <v>2</v>
      </c>
      <c r="CN198" s="243"/>
      <c r="CO198" s="243">
        <f t="shared" si="54"/>
        <v>2</v>
      </c>
      <c r="CP198" s="245">
        <f t="shared" si="55"/>
        <v>-3</v>
      </c>
      <c r="CR198" s="226"/>
    </row>
    <row r="199" spans="1:96" s="246" customFormat="1" ht="39" customHeight="1" x14ac:dyDescent="0.25">
      <c r="A199" s="227">
        <v>1</v>
      </c>
      <c r="B199" s="228">
        <f t="shared" si="52"/>
        <v>190</v>
      </c>
      <c r="C199" s="229">
        <v>19146</v>
      </c>
      <c r="D199" s="228" t="s">
        <v>185</v>
      </c>
      <c r="E199" s="228" t="s">
        <v>2</v>
      </c>
      <c r="F199" s="230" t="s">
        <v>3</v>
      </c>
      <c r="G199" s="231" t="s">
        <v>1017</v>
      </c>
      <c r="H199" s="231" t="s">
        <v>1018</v>
      </c>
      <c r="I199" s="230" t="s">
        <v>1019</v>
      </c>
      <c r="J199" s="232">
        <f t="shared" si="68"/>
        <v>0</v>
      </c>
      <c r="K199" s="232">
        <v>44962</v>
      </c>
      <c r="L199" s="230" t="s">
        <v>189</v>
      </c>
      <c r="M199" s="233">
        <v>309679381</v>
      </c>
      <c r="N199" s="228" t="s">
        <v>1020</v>
      </c>
      <c r="O199" s="228" t="s">
        <v>192</v>
      </c>
      <c r="P199" s="230" t="s">
        <v>213</v>
      </c>
      <c r="Q199" s="230" t="s">
        <v>835</v>
      </c>
      <c r="R199" s="230"/>
      <c r="S199" s="230" t="s">
        <v>1021</v>
      </c>
      <c r="T199" s="230">
        <v>3000</v>
      </c>
      <c r="U199" s="234">
        <v>180</v>
      </c>
      <c r="V199" s="234">
        <v>176.4</v>
      </c>
      <c r="W199" s="234">
        <v>0</v>
      </c>
      <c r="X199" s="234">
        <v>0</v>
      </c>
      <c r="Y199" s="234">
        <v>12</v>
      </c>
      <c r="Z199" s="235">
        <f t="shared" si="69"/>
        <v>500</v>
      </c>
      <c r="AA199" s="235">
        <f t="shared" si="69"/>
        <v>500</v>
      </c>
      <c r="AB199" s="236">
        <f t="shared" si="69"/>
        <v>500</v>
      </c>
      <c r="AC199" s="236">
        <f t="shared" si="69"/>
        <v>500</v>
      </c>
      <c r="AD199" s="234">
        <v>250</v>
      </c>
      <c r="AE199" s="234">
        <v>250</v>
      </c>
      <c r="AF199" s="237">
        <v>250</v>
      </c>
      <c r="AG199" s="237">
        <v>250</v>
      </c>
      <c r="AH199" s="234">
        <v>250</v>
      </c>
      <c r="AI199" s="234">
        <v>250</v>
      </c>
      <c r="AJ199" s="237">
        <v>250</v>
      </c>
      <c r="AK199" s="237">
        <v>250</v>
      </c>
      <c r="AL199" s="234"/>
      <c r="AM199" s="234">
        <v>0</v>
      </c>
      <c r="AN199" s="237">
        <v>0</v>
      </c>
      <c r="AO199" s="237">
        <v>0</v>
      </c>
      <c r="AP199" s="234"/>
      <c r="AQ199" s="234">
        <v>0</v>
      </c>
      <c r="AR199" s="237">
        <v>0</v>
      </c>
      <c r="AS199" s="237">
        <v>0</v>
      </c>
      <c r="AT199" s="230"/>
      <c r="AU199" s="230"/>
      <c r="AV199" s="238">
        <f t="shared" si="70"/>
        <v>5</v>
      </c>
      <c r="AW199" s="238">
        <f t="shared" si="70"/>
        <v>5</v>
      </c>
      <c r="AX199" s="234">
        <v>5</v>
      </c>
      <c r="AY199" s="234">
        <v>5</v>
      </c>
      <c r="AZ199" s="229"/>
      <c r="BA199" s="229">
        <v>0</v>
      </c>
      <c r="BB199" s="229"/>
      <c r="BC199" s="229">
        <v>0</v>
      </c>
      <c r="BD199" s="232">
        <v>44962</v>
      </c>
      <c r="BE199" s="232">
        <v>44966</v>
      </c>
      <c r="BF199" s="239" t="s">
        <v>356</v>
      </c>
      <c r="BG199" s="230" t="s">
        <v>197</v>
      </c>
      <c r="BH199" s="230"/>
      <c r="BI199" s="240"/>
      <c r="BJ199" s="241"/>
      <c r="BK199" s="242" t="s">
        <v>1010</v>
      </c>
      <c r="BL199" s="242"/>
      <c r="BM199" s="242" t="s">
        <v>382</v>
      </c>
      <c r="BN199" s="231" t="s">
        <v>200</v>
      </c>
      <c r="BO199" s="231">
        <f t="shared" si="71"/>
        <v>2023</v>
      </c>
      <c r="BP199" s="231">
        <f t="shared" si="72"/>
        <v>1</v>
      </c>
      <c r="BQ199" s="231" t="str">
        <f t="shared" si="76"/>
        <v>MMMM</v>
      </c>
      <c r="BR199" s="231" t="s">
        <v>201</v>
      </c>
      <c r="BS199" s="231">
        <f t="shared" si="73"/>
        <v>5</v>
      </c>
      <c r="BT199" s="231">
        <v>10</v>
      </c>
      <c r="BU199" s="231" t="s">
        <v>201</v>
      </c>
      <c r="BV199" s="231">
        <v>1</v>
      </c>
      <c r="BW199" s="231"/>
      <c r="BX199" s="231"/>
      <c r="BY199" s="231"/>
      <c r="BZ199" s="238">
        <f t="shared" si="74"/>
        <v>0</v>
      </c>
      <c r="CA199" s="231"/>
      <c r="CB199" s="231" t="str">
        <f>+IF(BN199="йирик",CONCATENATE(E199," Инвестициялар, саноат ва савдо бош бошқармаси бошлиғи"),IF(BN199="ўрта",CONCATENATE(E199," Инвестициялар, саноат ва савдо бош бошқармаси бошлиғи биринчи ўринбосари"),_xlfn.CONCAT(F199," ҳокими ўринбосари")))</f>
        <v>Урганч шаҳар ҳокими ўринбосари</v>
      </c>
      <c r="CC199" s="231" t="s">
        <v>836</v>
      </c>
      <c r="CD199" s="231" t="s">
        <v>837</v>
      </c>
      <c r="CE199" s="231" t="s">
        <v>838</v>
      </c>
      <c r="CF199" s="231" t="s">
        <v>1016</v>
      </c>
      <c r="CG199" s="231" t="s">
        <v>206</v>
      </c>
      <c r="CH199" s="231"/>
      <c r="CI199" s="231"/>
      <c r="CJ199" s="231"/>
      <c r="CK199" s="243">
        <v>1</v>
      </c>
      <c r="CL199" s="243">
        <v>2</v>
      </c>
      <c r="CM199" s="244">
        <f t="shared" si="53"/>
        <v>1</v>
      </c>
      <c r="CN199" s="243"/>
      <c r="CO199" s="243">
        <f t="shared" si="54"/>
        <v>1</v>
      </c>
      <c r="CP199" s="245">
        <f t="shared" si="55"/>
        <v>-4</v>
      </c>
      <c r="CR199" s="226"/>
    </row>
    <row r="200" spans="1:96" s="246" customFormat="1" ht="39" customHeight="1" x14ac:dyDescent="0.25">
      <c r="A200" s="227">
        <v>1</v>
      </c>
      <c r="B200" s="228">
        <f t="shared" si="52"/>
        <v>191</v>
      </c>
      <c r="C200" s="229">
        <v>20627</v>
      </c>
      <c r="D200" s="228" t="s">
        <v>333</v>
      </c>
      <c r="E200" s="228" t="s">
        <v>2</v>
      </c>
      <c r="F200" s="230" t="s">
        <v>3</v>
      </c>
      <c r="G200" s="231" t="s">
        <v>1022</v>
      </c>
      <c r="H200" s="231" t="s">
        <v>1023</v>
      </c>
      <c r="I200" s="230" t="s">
        <v>1024</v>
      </c>
      <c r="J200" s="232">
        <f t="shared" si="68"/>
        <v>0</v>
      </c>
      <c r="K200" s="232">
        <v>45078</v>
      </c>
      <c r="L200" s="230" t="s">
        <v>189</v>
      </c>
      <c r="M200" s="233">
        <v>309588242</v>
      </c>
      <c r="N200" s="228" t="s">
        <v>1025</v>
      </c>
      <c r="O200" s="228" t="s">
        <v>252</v>
      </c>
      <c r="P200" s="230" t="s">
        <v>213</v>
      </c>
      <c r="Q200" s="230" t="s">
        <v>303</v>
      </c>
      <c r="R200" s="230"/>
      <c r="S200" s="230" t="s">
        <v>337</v>
      </c>
      <c r="T200" s="230">
        <v>5000</v>
      </c>
      <c r="U200" s="234">
        <v>1200</v>
      </c>
      <c r="V200" s="234">
        <v>490</v>
      </c>
      <c r="W200" s="234">
        <v>0</v>
      </c>
      <c r="X200" s="234">
        <v>0</v>
      </c>
      <c r="Y200" s="234">
        <v>210</v>
      </c>
      <c r="Z200" s="235">
        <f t="shared" si="69"/>
        <v>4000</v>
      </c>
      <c r="AA200" s="235">
        <f t="shared" si="69"/>
        <v>1500</v>
      </c>
      <c r="AB200" s="236">
        <f t="shared" si="69"/>
        <v>1000</v>
      </c>
      <c r="AC200" s="236">
        <f t="shared" si="69"/>
        <v>1000</v>
      </c>
      <c r="AD200" s="234">
        <v>4000</v>
      </c>
      <c r="AE200" s="234">
        <v>1500</v>
      </c>
      <c r="AF200" s="237">
        <v>1000</v>
      </c>
      <c r="AG200" s="237">
        <v>1000</v>
      </c>
      <c r="AH200" s="234"/>
      <c r="AI200" s="234">
        <v>0</v>
      </c>
      <c r="AJ200" s="237">
        <v>0</v>
      </c>
      <c r="AK200" s="237">
        <v>0</v>
      </c>
      <c r="AL200" s="234"/>
      <c r="AM200" s="234">
        <v>0</v>
      </c>
      <c r="AN200" s="237">
        <v>0</v>
      </c>
      <c r="AO200" s="237">
        <v>0</v>
      </c>
      <c r="AP200" s="234"/>
      <c r="AQ200" s="234">
        <v>0</v>
      </c>
      <c r="AR200" s="237">
        <v>0</v>
      </c>
      <c r="AS200" s="237">
        <v>0</v>
      </c>
      <c r="AT200" s="230"/>
      <c r="AU200" s="230"/>
      <c r="AV200" s="238">
        <f t="shared" si="70"/>
        <v>5</v>
      </c>
      <c r="AW200" s="238">
        <f t="shared" si="70"/>
        <v>5</v>
      </c>
      <c r="AX200" s="234">
        <v>5</v>
      </c>
      <c r="AY200" s="234">
        <v>5</v>
      </c>
      <c r="AZ200" s="229"/>
      <c r="BA200" s="234">
        <v>0</v>
      </c>
      <c r="BB200" s="229"/>
      <c r="BC200" s="234">
        <v>0</v>
      </c>
      <c r="BD200" s="232">
        <v>45078</v>
      </c>
      <c r="BE200" s="232">
        <v>45029</v>
      </c>
      <c r="BF200" s="239" t="s">
        <v>409</v>
      </c>
      <c r="BG200" s="230" t="s">
        <v>254</v>
      </c>
      <c r="BH200" s="230">
        <v>0</v>
      </c>
      <c r="BI200" s="240"/>
      <c r="BJ200" s="241">
        <v>0</v>
      </c>
      <c r="BK200" s="242" t="s">
        <v>1010</v>
      </c>
      <c r="BL200" s="242"/>
      <c r="BM200" s="242" t="s">
        <v>382</v>
      </c>
      <c r="BN200" s="231" t="s">
        <v>200</v>
      </c>
      <c r="BO200" s="231">
        <f t="shared" si="71"/>
        <v>2023</v>
      </c>
      <c r="BP200" s="231">
        <f t="shared" si="72"/>
        <v>2</v>
      </c>
      <c r="BQ200" s="231" t="str">
        <f t="shared" si="76"/>
        <v>MMMM</v>
      </c>
      <c r="BR200" s="231"/>
      <c r="BS200" s="231">
        <f t="shared" si="73"/>
        <v>1</v>
      </c>
      <c r="BT200" s="231">
        <v>14</v>
      </c>
      <c r="BU200" s="231" t="s">
        <v>232</v>
      </c>
      <c r="BV200" s="231">
        <v>2</v>
      </c>
      <c r="BW200" s="231"/>
      <c r="BX200" s="231"/>
      <c r="BY200" s="231"/>
      <c r="BZ200" s="238">
        <f t="shared" si="74"/>
        <v>0</v>
      </c>
      <c r="CA200" s="231"/>
      <c r="CB200" s="231" t="s">
        <v>1026</v>
      </c>
      <c r="CC200" s="231" t="s">
        <v>304</v>
      </c>
      <c r="CD200" s="231" t="s">
        <v>305</v>
      </c>
      <c r="CE200" s="231" t="s">
        <v>206</v>
      </c>
      <c r="CF200" s="231" t="s">
        <v>1011</v>
      </c>
      <c r="CG200" s="231" t="s">
        <v>204</v>
      </c>
      <c r="CH200" s="231"/>
      <c r="CI200" s="231"/>
      <c r="CJ200" s="231"/>
      <c r="CK200" s="243">
        <v>5</v>
      </c>
      <c r="CL200" s="243">
        <v>11</v>
      </c>
      <c r="CM200" s="244">
        <f t="shared" si="53"/>
        <v>6</v>
      </c>
      <c r="CN200" s="243">
        <v>0.03</v>
      </c>
      <c r="CO200" s="243">
        <f t="shared" si="54"/>
        <v>6.03</v>
      </c>
      <c r="CP200" s="245">
        <f t="shared" si="55"/>
        <v>1.0300000000000002</v>
      </c>
      <c r="CR200" s="226"/>
    </row>
    <row r="201" spans="1:96" s="246" customFormat="1" ht="39" customHeight="1" x14ac:dyDescent="0.25">
      <c r="A201" s="227">
        <v>1</v>
      </c>
      <c r="B201" s="228">
        <f t="shared" si="52"/>
        <v>192</v>
      </c>
      <c r="C201" s="229">
        <v>19158</v>
      </c>
      <c r="D201" s="228" t="s">
        <v>185</v>
      </c>
      <c r="E201" s="228" t="s">
        <v>2</v>
      </c>
      <c r="F201" s="230" t="s">
        <v>3</v>
      </c>
      <c r="G201" s="231" t="s">
        <v>1027</v>
      </c>
      <c r="H201" s="231" t="s">
        <v>1028</v>
      </c>
      <c r="I201" s="230" t="s">
        <v>1029</v>
      </c>
      <c r="J201" s="232">
        <f t="shared" si="68"/>
        <v>0</v>
      </c>
      <c r="K201" s="232">
        <v>45078</v>
      </c>
      <c r="L201" s="230" t="s">
        <v>189</v>
      </c>
      <c r="M201" s="233">
        <v>309426973</v>
      </c>
      <c r="N201" s="228" t="s">
        <v>1030</v>
      </c>
      <c r="O201" s="228" t="s">
        <v>212</v>
      </c>
      <c r="P201" s="230" t="s">
        <v>193</v>
      </c>
      <c r="Q201" s="230" t="s">
        <v>447</v>
      </c>
      <c r="R201" s="230"/>
      <c r="S201" s="230" t="s">
        <v>195</v>
      </c>
      <c r="T201" s="230" t="s">
        <v>184</v>
      </c>
      <c r="U201" s="234">
        <v>600</v>
      </c>
      <c r="V201" s="234">
        <v>300</v>
      </c>
      <c r="W201" s="234">
        <v>0</v>
      </c>
      <c r="X201" s="234">
        <v>0</v>
      </c>
      <c r="Y201" s="234">
        <v>21</v>
      </c>
      <c r="Z201" s="235">
        <f t="shared" si="69"/>
        <v>2000</v>
      </c>
      <c r="AA201" s="235">
        <f t="shared" si="69"/>
        <v>1000</v>
      </c>
      <c r="AB201" s="236">
        <f t="shared" si="69"/>
        <v>1150</v>
      </c>
      <c r="AC201" s="236">
        <f t="shared" si="69"/>
        <v>1150</v>
      </c>
      <c r="AD201" s="234">
        <v>1000</v>
      </c>
      <c r="AE201" s="234">
        <v>0</v>
      </c>
      <c r="AF201" s="237">
        <v>1000</v>
      </c>
      <c r="AG201" s="237">
        <v>1000</v>
      </c>
      <c r="AH201" s="234">
        <v>1000</v>
      </c>
      <c r="AI201" s="234">
        <v>1000</v>
      </c>
      <c r="AJ201" s="237">
        <v>150</v>
      </c>
      <c r="AK201" s="237">
        <v>150</v>
      </c>
      <c r="AL201" s="234"/>
      <c r="AM201" s="234">
        <v>0</v>
      </c>
      <c r="AN201" s="237">
        <v>0</v>
      </c>
      <c r="AO201" s="237">
        <v>0</v>
      </c>
      <c r="AP201" s="234"/>
      <c r="AQ201" s="234">
        <v>0</v>
      </c>
      <c r="AR201" s="237">
        <v>0</v>
      </c>
      <c r="AS201" s="237">
        <v>0</v>
      </c>
      <c r="AT201" s="230"/>
      <c r="AU201" s="230"/>
      <c r="AV201" s="238">
        <f t="shared" si="70"/>
        <v>3</v>
      </c>
      <c r="AW201" s="238">
        <f t="shared" si="70"/>
        <v>5</v>
      </c>
      <c r="AX201" s="234">
        <v>3</v>
      </c>
      <c r="AY201" s="234">
        <v>5</v>
      </c>
      <c r="AZ201" s="229"/>
      <c r="BA201" s="234">
        <v>0</v>
      </c>
      <c r="BB201" s="229"/>
      <c r="BC201" s="234">
        <v>0</v>
      </c>
      <c r="BD201" s="232">
        <v>45078</v>
      </c>
      <c r="BE201" s="232">
        <v>45057</v>
      </c>
      <c r="BF201" s="239" t="s">
        <v>216</v>
      </c>
      <c r="BG201" s="230" t="s">
        <v>217</v>
      </c>
      <c r="BH201" s="230">
        <v>0</v>
      </c>
      <c r="BI201" s="240"/>
      <c r="BJ201" s="241">
        <v>0</v>
      </c>
      <c r="BK201" s="242" t="s">
        <v>1010</v>
      </c>
      <c r="BL201" s="242"/>
      <c r="BM201" s="242" t="s">
        <v>382</v>
      </c>
      <c r="BN201" s="231" t="s">
        <v>200</v>
      </c>
      <c r="BO201" s="231">
        <f t="shared" si="71"/>
        <v>2023</v>
      </c>
      <c r="BP201" s="231">
        <f t="shared" si="72"/>
        <v>2</v>
      </c>
      <c r="BQ201" s="231" t="str">
        <f t="shared" si="76"/>
        <v>MMMM</v>
      </c>
      <c r="BR201" s="231"/>
      <c r="BS201" s="231">
        <f t="shared" si="73"/>
        <v>1</v>
      </c>
      <c r="BT201" s="231"/>
      <c r="BU201" s="231" t="s">
        <v>218</v>
      </c>
      <c r="BV201" s="231"/>
      <c r="BW201" s="231"/>
      <c r="BX201" s="231"/>
      <c r="BY201" s="231"/>
      <c r="BZ201" s="238">
        <f t="shared" si="74"/>
        <v>2</v>
      </c>
      <c r="CA201" s="231"/>
      <c r="CB201" s="231" t="str">
        <f>+IF(BN201="йирик",CONCATENATE(E201," Инвестициялар, саноат ва савдо бош бошқармаси бошлиғи"),IF(BN201="ўрта",CONCATENATE(E201," Инвестициялар, саноат ва савдо бош бошқармаси бошлиғи биринчи ўринбосари"),_xlfn.CONCAT(F201," ҳокими ўринбосари")))</f>
        <v>Урганч шаҳар ҳокими ўринбосари</v>
      </c>
      <c r="CC201" s="231" t="s">
        <v>202</v>
      </c>
      <c r="CD201" s="231" t="s">
        <v>1031</v>
      </c>
      <c r="CE201" s="231" t="s">
        <v>206</v>
      </c>
      <c r="CF201" s="231" t="s">
        <v>1011</v>
      </c>
      <c r="CG201" s="231" t="s">
        <v>204</v>
      </c>
      <c r="CH201" s="231"/>
      <c r="CI201" s="231"/>
      <c r="CJ201" s="231"/>
      <c r="CK201" s="243">
        <v>1</v>
      </c>
      <c r="CL201" s="243">
        <v>1</v>
      </c>
      <c r="CM201" s="244">
        <f t="shared" si="53"/>
        <v>0</v>
      </c>
      <c r="CN201" s="243"/>
      <c r="CO201" s="243">
        <f t="shared" si="54"/>
        <v>0</v>
      </c>
      <c r="CP201" s="245">
        <f t="shared" si="55"/>
        <v>-3</v>
      </c>
      <c r="CR201" s="226"/>
    </row>
    <row r="202" spans="1:96" s="246" customFormat="1" ht="39" customHeight="1" x14ac:dyDescent="0.25">
      <c r="A202" s="227">
        <v>1</v>
      </c>
      <c r="B202" s="228">
        <f t="shared" ref="B202:B265" si="77">+B201+1</f>
        <v>193</v>
      </c>
      <c r="C202" s="229">
        <v>19121</v>
      </c>
      <c r="D202" s="228" t="s">
        <v>185</v>
      </c>
      <c r="E202" s="228" t="s">
        <v>2</v>
      </c>
      <c r="F202" s="230" t="s">
        <v>3</v>
      </c>
      <c r="G202" s="231" t="s">
        <v>1032</v>
      </c>
      <c r="H202" s="231" t="s">
        <v>1033</v>
      </c>
      <c r="I202" s="230" t="s">
        <v>1034</v>
      </c>
      <c r="J202" s="232">
        <f t="shared" si="68"/>
        <v>0</v>
      </c>
      <c r="K202" s="232">
        <v>45082</v>
      </c>
      <c r="L202" s="230" t="s">
        <v>189</v>
      </c>
      <c r="M202" s="233">
        <v>308109164</v>
      </c>
      <c r="N202" s="228" t="s">
        <v>1035</v>
      </c>
      <c r="O202" s="228" t="s">
        <v>252</v>
      </c>
      <c r="P202" s="230" t="s">
        <v>193</v>
      </c>
      <c r="Q202" s="230" t="s">
        <v>316</v>
      </c>
      <c r="R202" s="230" t="s">
        <v>317</v>
      </c>
      <c r="S202" s="230" t="s">
        <v>318</v>
      </c>
      <c r="T202" s="230">
        <v>10</v>
      </c>
      <c r="U202" s="234">
        <v>150</v>
      </c>
      <c r="V202" s="234">
        <v>80</v>
      </c>
      <c r="W202" s="234">
        <v>0</v>
      </c>
      <c r="X202" s="234">
        <v>0</v>
      </c>
      <c r="Y202" s="234">
        <v>11</v>
      </c>
      <c r="Z202" s="235">
        <f t="shared" si="69"/>
        <v>130</v>
      </c>
      <c r="AA202" s="235">
        <f t="shared" si="69"/>
        <v>90</v>
      </c>
      <c r="AB202" s="236">
        <f t="shared" si="69"/>
        <v>60</v>
      </c>
      <c r="AC202" s="236">
        <f t="shared" si="69"/>
        <v>60</v>
      </c>
      <c r="AD202" s="234">
        <v>50</v>
      </c>
      <c r="AE202" s="234">
        <v>10</v>
      </c>
      <c r="AF202" s="237">
        <v>60</v>
      </c>
      <c r="AG202" s="237">
        <v>60</v>
      </c>
      <c r="AH202" s="234">
        <v>80</v>
      </c>
      <c r="AI202" s="234">
        <v>80</v>
      </c>
      <c r="AJ202" s="237">
        <v>0</v>
      </c>
      <c r="AK202" s="237">
        <v>0</v>
      </c>
      <c r="AL202" s="234"/>
      <c r="AM202" s="234">
        <v>0</v>
      </c>
      <c r="AN202" s="237">
        <v>0</v>
      </c>
      <c r="AO202" s="237">
        <v>0</v>
      </c>
      <c r="AP202" s="234"/>
      <c r="AQ202" s="234">
        <v>0</v>
      </c>
      <c r="AR202" s="237">
        <v>0</v>
      </c>
      <c r="AS202" s="237">
        <v>0</v>
      </c>
      <c r="AT202" s="230"/>
      <c r="AU202" s="230"/>
      <c r="AV202" s="238">
        <f t="shared" si="70"/>
        <v>3</v>
      </c>
      <c r="AW202" s="238">
        <f t="shared" si="70"/>
        <v>5</v>
      </c>
      <c r="AX202" s="234">
        <v>3</v>
      </c>
      <c r="AY202" s="234">
        <v>5</v>
      </c>
      <c r="AZ202" s="229"/>
      <c r="BA202" s="234">
        <v>0</v>
      </c>
      <c r="BB202" s="229"/>
      <c r="BC202" s="234">
        <v>0</v>
      </c>
      <c r="BD202" s="232">
        <v>45082</v>
      </c>
      <c r="BE202" s="232">
        <v>45091</v>
      </c>
      <c r="BF202" s="239" t="s">
        <v>311</v>
      </c>
      <c r="BG202" s="230" t="s">
        <v>394</v>
      </c>
      <c r="BH202" s="230"/>
      <c r="BI202" s="258"/>
      <c r="BJ202" s="241"/>
      <c r="BK202" s="242" t="s">
        <v>1010</v>
      </c>
      <c r="BL202" s="242"/>
      <c r="BM202" s="242" t="s">
        <v>382</v>
      </c>
      <c r="BN202" s="231" t="s">
        <v>200</v>
      </c>
      <c r="BO202" s="231">
        <f t="shared" si="71"/>
        <v>2023</v>
      </c>
      <c r="BP202" s="231">
        <f t="shared" si="72"/>
        <v>2</v>
      </c>
      <c r="BQ202" s="231" t="str">
        <f t="shared" si="76"/>
        <v>MMMM</v>
      </c>
      <c r="BR202" s="231"/>
      <c r="BS202" s="231">
        <f t="shared" si="73"/>
        <v>5</v>
      </c>
      <c r="BT202" s="231"/>
      <c r="BU202" s="231" t="s">
        <v>241</v>
      </c>
      <c r="BV202" s="231"/>
      <c r="BW202" s="231"/>
      <c r="BX202" s="231"/>
      <c r="BY202" s="231"/>
      <c r="BZ202" s="238">
        <f t="shared" si="74"/>
        <v>2</v>
      </c>
      <c r="CA202" s="231"/>
      <c r="CB202" s="231" t="str">
        <f>+IF(BN202="йирик",CONCATENATE(E202," Инвестициялар, саноат ва савдо бош бошқармаси бошлиғи"),IF(BN202="ўрта",CONCATENATE(E202," Инвестициялар, саноат ва савдо бош бошқармаси бошлиғи биринчи ўринбосари"),_xlfn.CONCAT(F202," ҳокими ўринбосари")))</f>
        <v>Урганч шаҳар ҳокими ўринбосари</v>
      </c>
      <c r="CC202" s="231" t="s">
        <v>233</v>
      </c>
      <c r="CD202" s="231" t="s">
        <v>320</v>
      </c>
      <c r="CE202" s="231" t="s">
        <v>206</v>
      </c>
      <c r="CF202" s="231" t="s">
        <v>1036</v>
      </c>
      <c r="CG202" s="231" t="s">
        <v>472</v>
      </c>
      <c r="CH202" s="231"/>
      <c r="CI202" s="231"/>
      <c r="CJ202" s="231"/>
      <c r="CK202" s="243">
        <v>1</v>
      </c>
      <c r="CL202" s="243">
        <v>2</v>
      </c>
      <c r="CM202" s="244">
        <f t="shared" si="53"/>
        <v>1</v>
      </c>
      <c r="CN202" s="243"/>
      <c r="CO202" s="243">
        <f t="shared" si="54"/>
        <v>1</v>
      </c>
      <c r="CP202" s="245">
        <f t="shared" si="55"/>
        <v>-2</v>
      </c>
      <c r="CR202" s="226"/>
    </row>
    <row r="203" spans="1:96" s="246" customFormat="1" ht="39" customHeight="1" x14ac:dyDescent="0.25">
      <c r="A203" s="227">
        <v>1</v>
      </c>
      <c r="B203" s="228">
        <f t="shared" si="77"/>
        <v>194</v>
      </c>
      <c r="C203" s="229">
        <v>20628</v>
      </c>
      <c r="D203" s="228" t="s">
        <v>333</v>
      </c>
      <c r="E203" s="228" t="s">
        <v>2</v>
      </c>
      <c r="F203" s="230" t="s">
        <v>3</v>
      </c>
      <c r="G203" s="231" t="s">
        <v>1037</v>
      </c>
      <c r="H203" s="231" t="s">
        <v>1038</v>
      </c>
      <c r="I203" s="230" t="s">
        <v>1039</v>
      </c>
      <c r="J203" s="232">
        <f t="shared" si="68"/>
        <v>0</v>
      </c>
      <c r="K203" s="232">
        <v>45139</v>
      </c>
      <c r="L203" s="230" t="s">
        <v>189</v>
      </c>
      <c r="M203" s="233">
        <v>307645513</v>
      </c>
      <c r="N203" s="228" t="s">
        <v>1040</v>
      </c>
      <c r="O203" s="228" t="s">
        <v>277</v>
      </c>
      <c r="P203" s="230" t="s">
        <v>213</v>
      </c>
      <c r="Q203" s="230" t="s">
        <v>214</v>
      </c>
      <c r="R203" s="230"/>
      <c r="S203" s="230" t="s">
        <v>337</v>
      </c>
      <c r="T203" s="230">
        <v>5000</v>
      </c>
      <c r="U203" s="234">
        <v>800</v>
      </c>
      <c r="V203" s="234">
        <v>233.33333333333331</v>
      </c>
      <c r="W203" s="234">
        <v>0</v>
      </c>
      <c r="X203" s="234">
        <v>0</v>
      </c>
      <c r="Y203" s="234">
        <v>56</v>
      </c>
      <c r="Z203" s="235">
        <f t="shared" si="69"/>
        <v>2500</v>
      </c>
      <c r="AA203" s="235">
        <f t="shared" si="69"/>
        <v>1150</v>
      </c>
      <c r="AB203" s="236">
        <f t="shared" si="69"/>
        <v>2500</v>
      </c>
      <c r="AC203" s="236">
        <f t="shared" si="69"/>
        <v>2500</v>
      </c>
      <c r="AD203" s="234">
        <v>1500</v>
      </c>
      <c r="AE203" s="234">
        <v>150</v>
      </c>
      <c r="AF203" s="237">
        <v>1500</v>
      </c>
      <c r="AG203" s="237">
        <v>1500</v>
      </c>
      <c r="AH203" s="234">
        <v>1000</v>
      </c>
      <c r="AI203" s="234">
        <v>1000</v>
      </c>
      <c r="AJ203" s="237">
        <v>1000</v>
      </c>
      <c r="AK203" s="237">
        <v>1000</v>
      </c>
      <c r="AL203" s="234"/>
      <c r="AM203" s="234">
        <v>0</v>
      </c>
      <c r="AN203" s="237">
        <v>0</v>
      </c>
      <c r="AO203" s="237">
        <v>0</v>
      </c>
      <c r="AP203" s="234"/>
      <c r="AQ203" s="234">
        <v>0</v>
      </c>
      <c r="AR203" s="237">
        <v>0</v>
      </c>
      <c r="AS203" s="237">
        <v>0</v>
      </c>
      <c r="AT203" s="230"/>
      <c r="AU203" s="230"/>
      <c r="AV203" s="238">
        <f t="shared" si="70"/>
        <v>6</v>
      </c>
      <c r="AW203" s="238">
        <f t="shared" si="70"/>
        <v>6</v>
      </c>
      <c r="AX203" s="234">
        <v>6</v>
      </c>
      <c r="AY203" s="234">
        <v>6</v>
      </c>
      <c r="AZ203" s="229"/>
      <c r="BA203" s="234">
        <v>0</v>
      </c>
      <c r="BB203" s="229"/>
      <c r="BC203" s="234">
        <v>0</v>
      </c>
      <c r="BD203" s="232">
        <v>45139</v>
      </c>
      <c r="BE203" s="232">
        <v>45029</v>
      </c>
      <c r="BF203" s="239" t="s">
        <v>404</v>
      </c>
      <c r="BG203" s="230" t="s">
        <v>332</v>
      </c>
      <c r="BH203" s="230">
        <v>0</v>
      </c>
      <c r="BI203" s="240"/>
      <c r="BJ203" s="241">
        <v>0</v>
      </c>
      <c r="BK203" s="242" t="s">
        <v>1010</v>
      </c>
      <c r="BL203" s="242"/>
      <c r="BM203" s="242" t="s">
        <v>382</v>
      </c>
      <c r="BN203" s="231" t="s">
        <v>200</v>
      </c>
      <c r="BO203" s="231">
        <f t="shared" si="71"/>
        <v>2023</v>
      </c>
      <c r="BP203" s="231">
        <f t="shared" si="72"/>
        <v>3</v>
      </c>
      <c r="BQ203" s="231" t="str">
        <f t="shared" si="76"/>
        <v>MMMM</v>
      </c>
      <c r="BR203" s="231"/>
      <c r="BS203" s="231">
        <f t="shared" si="73"/>
        <v>1</v>
      </c>
      <c r="BT203" s="231">
        <v>14</v>
      </c>
      <c r="BU203" s="231" t="s">
        <v>232</v>
      </c>
      <c r="BV203" s="231">
        <v>2</v>
      </c>
      <c r="BW203" s="231"/>
      <c r="BX203" s="231"/>
      <c r="BY203" s="231"/>
      <c r="BZ203" s="238">
        <f t="shared" si="74"/>
        <v>0</v>
      </c>
      <c r="CA203" s="231"/>
      <c r="CB203" s="231" t="s">
        <v>1026</v>
      </c>
      <c r="CC203" s="231" t="s">
        <v>219</v>
      </c>
      <c r="CD203" s="231" t="s">
        <v>220</v>
      </c>
      <c r="CE203" s="231" t="s">
        <v>221</v>
      </c>
      <c r="CF203" s="231" t="s">
        <v>1011</v>
      </c>
      <c r="CG203" s="231" t="s">
        <v>204</v>
      </c>
      <c r="CH203" s="231"/>
      <c r="CI203" s="231"/>
      <c r="CJ203" s="231"/>
      <c r="CK203" s="243">
        <v>15</v>
      </c>
      <c r="CL203" s="243">
        <v>4</v>
      </c>
      <c r="CM203" s="244">
        <f t="shared" ref="CM203:CM266" si="78">+CL203-CK203</f>
        <v>-11</v>
      </c>
      <c r="CN203" s="243">
        <v>1</v>
      </c>
      <c r="CO203" s="243">
        <f t="shared" ref="CO203:CO266" si="79">+CN203+CM203</f>
        <v>-10</v>
      </c>
      <c r="CP203" s="245">
        <f t="shared" ref="CP203:CP266" si="80">+CO203-AV203</f>
        <v>-16</v>
      </c>
      <c r="CR203" s="226"/>
    </row>
    <row r="204" spans="1:96" s="246" customFormat="1" ht="39" customHeight="1" x14ac:dyDescent="0.25">
      <c r="A204" s="227">
        <v>1</v>
      </c>
      <c r="B204" s="228">
        <f t="shared" si="77"/>
        <v>195</v>
      </c>
      <c r="C204" s="229">
        <v>19109</v>
      </c>
      <c r="D204" s="228" t="s">
        <v>185</v>
      </c>
      <c r="E204" s="228" t="s">
        <v>2</v>
      </c>
      <c r="F204" s="230" t="s">
        <v>3</v>
      </c>
      <c r="G204" s="231" t="s">
        <v>1041</v>
      </c>
      <c r="H204" s="231" t="s">
        <v>1042</v>
      </c>
      <c r="I204" s="230" t="s">
        <v>1043</v>
      </c>
      <c r="J204" s="232">
        <f t="shared" si="68"/>
        <v>0</v>
      </c>
      <c r="K204" s="232">
        <v>45047</v>
      </c>
      <c r="L204" s="230" t="s">
        <v>189</v>
      </c>
      <c r="M204" s="233">
        <v>306510738</v>
      </c>
      <c r="N204" s="228" t="s">
        <v>1044</v>
      </c>
      <c r="O204" s="228" t="s">
        <v>277</v>
      </c>
      <c r="P204" s="230" t="s">
        <v>193</v>
      </c>
      <c r="Q204" s="230" t="s">
        <v>288</v>
      </c>
      <c r="R204" s="230" t="s">
        <v>977</v>
      </c>
      <c r="S204" s="230" t="s">
        <v>318</v>
      </c>
      <c r="T204" s="230">
        <v>25</v>
      </c>
      <c r="U204" s="234">
        <v>1125</v>
      </c>
      <c r="V204" s="234">
        <v>970</v>
      </c>
      <c r="W204" s="234">
        <v>0</v>
      </c>
      <c r="X204" s="234">
        <v>0</v>
      </c>
      <c r="Y204" s="234">
        <v>43</v>
      </c>
      <c r="Z204" s="235">
        <f t="shared" si="69"/>
        <v>1700</v>
      </c>
      <c r="AA204" s="235">
        <f t="shared" si="69"/>
        <v>1600</v>
      </c>
      <c r="AB204" s="236">
        <f t="shared" si="69"/>
        <v>1700</v>
      </c>
      <c r="AC204" s="236">
        <f t="shared" si="69"/>
        <v>1700</v>
      </c>
      <c r="AD204" s="234">
        <v>700</v>
      </c>
      <c r="AE204" s="234">
        <v>600</v>
      </c>
      <c r="AF204" s="237">
        <v>1700</v>
      </c>
      <c r="AG204" s="237">
        <v>1700</v>
      </c>
      <c r="AH204" s="234">
        <v>1000</v>
      </c>
      <c r="AI204" s="234">
        <v>1000</v>
      </c>
      <c r="AJ204" s="237">
        <v>0</v>
      </c>
      <c r="AK204" s="237">
        <v>0</v>
      </c>
      <c r="AL204" s="234"/>
      <c r="AM204" s="234">
        <v>0</v>
      </c>
      <c r="AN204" s="237">
        <v>0</v>
      </c>
      <c r="AO204" s="237">
        <v>0</v>
      </c>
      <c r="AP204" s="234"/>
      <c r="AQ204" s="234">
        <v>0</v>
      </c>
      <c r="AR204" s="237">
        <v>0</v>
      </c>
      <c r="AS204" s="237">
        <v>0</v>
      </c>
      <c r="AT204" s="230"/>
      <c r="AU204" s="230"/>
      <c r="AV204" s="238">
        <f t="shared" si="70"/>
        <v>10</v>
      </c>
      <c r="AW204" s="238">
        <f t="shared" si="70"/>
        <v>10</v>
      </c>
      <c r="AX204" s="234">
        <v>10</v>
      </c>
      <c r="AY204" s="234">
        <v>10</v>
      </c>
      <c r="AZ204" s="229"/>
      <c r="BA204" s="234">
        <v>0</v>
      </c>
      <c r="BB204" s="229"/>
      <c r="BC204" s="234">
        <v>0</v>
      </c>
      <c r="BD204" s="232">
        <v>45047</v>
      </c>
      <c r="BE204" s="232">
        <v>45015</v>
      </c>
      <c r="BF204" s="239" t="s">
        <v>284</v>
      </c>
      <c r="BG204" s="230" t="s">
        <v>498</v>
      </c>
      <c r="BH204" s="230">
        <v>0</v>
      </c>
      <c r="BI204" s="240"/>
      <c r="BJ204" s="241">
        <v>0</v>
      </c>
      <c r="BK204" s="242" t="s">
        <v>1010</v>
      </c>
      <c r="BL204" s="242"/>
      <c r="BM204" s="242" t="s">
        <v>382</v>
      </c>
      <c r="BN204" s="231" t="s">
        <v>200</v>
      </c>
      <c r="BO204" s="231">
        <f t="shared" si="71"/>
        <v>2023</v>
      </c>
      <c r="BP204" s="231">
        <f t="shared" si="72"/>
        <v>2</v>
      </c>
      <c r="BQ204" s="231" t="s">
        <v>218</v>
      </c>
      <c r="BR204" s="231"/>
      <c r="BS204" s="231">
        <f t="shared" si="73"/>
        <v>1</v>
      </c>
      <c r="BT204" s="231">
        <v>31</v>
      </c>
      <c r="BU204" s="231" t="s">
        <v>255</v>
      </c>
      <c r="BV204" s="231">
        <v>1</v>
      </c>
      <c r="BW204" s="231"/>
      <c r="BX204" s="231"/>
      <c r="BY204" s="231"/>
      <c r="BZ204" s="238">
        <f t="shared" si="74"/>
        <v>0</v>
      </c>
      <c r="CA204" s="231"/>
      <c r="CB204" s="231" t="str">
        <f t="shared" ref="CB204:CB217" si="81">+IF(BN204="йирик",CONCATENATE(E204," Инвестициялар, саноат ва савдо бош бошқармаси бошлиғи"),IF(BN204="ўрта",CONCATENATE(E204," Инвестициялар, саноат ва савдо бош бошқармаси бошлиғи биринчи ўринбосари"),_xlfn.CONCAT(F204," ҳокими ўринбосари")))</f>
        <v>Урганч шаҳар ҳокими ўринбосари</v>
      </c>
      <c r="CC204" s="231" t="s">
        <v>233</v>
      </c>
      <c r="CD204" s="231" t="s">
        <v>292</v>
      </c>
      <c r="CE204" s="231" t="s">
        <v>206</v>
      </c>
      <c r="CF204" s="231" t="s">
        <v>1036</v>
      </c>
      <c r="CG204" s="231" t="s">
        <v>472</v>
      </c>
      <c r="CH204" s="231"/>
      <c r="CI204" s="231"/>
      <c r="CJ204" s="231"/>
      <c r="CK204" s="243">
        <v>6</v>
      </c>
      <c r="CL204" s="243">
        <v>2</v>
      </c>
      <c r="CM204" s="244">
        <f t="shared" si="78"/>
        <v>-4</v>
      </c>
      <c r="CN204" s="243"/>
      <c r="CO204" s="243">
        <f t="shared" si="79"/>
        <v>-4</v>
      </c>
      <c r="CP204" s="245">
        <f t="shared" si="80"/>
        <v>-14</v>
      </c>
      <c r="CR204" s="226"/>
    </row>
    <row r="205" spans="1:96" s="246" customFormat="1" ht="39" customHeight="1" x14ac:dyDescent="0.25">
      <c r="A205" s="227">
        <v>1</v>
      </c>
      <c r="B205" s="228">
        <f t="shared" si="77"/>
        <v>196</v>
      </c>
      <c r="C205" s="229">
        <v>19108</v>
      </c>
      <c r="D205" s="228" t="s">
        <v>185</v>
      </c>
      <c r="E205" s="228" t="s">
        <v>2</v>
      </c>
      <c r="F205" s="230" t="s">
        <v>3</v>
      </c>
      <c r="G205" s="231" t="s">
        <v>1045</v>
      </c>
      <c r="H205" s="231" t="s">
        <v>1046</v>
      </c>
      <c r="I205" s="230" t="s">
        <v>1047</v>
      </c>
      <c r="J205" s="232">
        <f t="shared" si="68"/>
        <v>0</v>
      </c>
      <c r="K205" s="232">
        <v>44962</v>
      </c>
      <c r="L205" s="230" t="s">
        <v>189</v>
      </c>
      <c r="M205" s="233">
        <v>306372633</v>
      </c>
      <c r="N205" s="228" t="s">
        <v>1048</v>
      </c>
      <c r="O205" s="228" t="s">
        <v>252</v>
      </c>
      <c r="P205" s="230" t="s">
        <v>193</v>
      </c>
      <c r="Q205" s="230" t="s">
        <v>316</v>
      </c>
      <c r="R205" s="230" t="s">
        <v>317</v>
      </c>
      <c r="S205" s="230" t="s">
        <v>318</v>
      </c>
      <c r="T205" s="230">
        <v>20</v>
      </c>
      <c r="U205" s="234">
        <v>600</v>
      </c>
      <c r="V205" s="234">
        <v>480</v>
      </c>
      <c r="W205" s="234">
        <v>0</v>
      </c>
      <c r="X205" s="234">
        <v>0</v>
      </c>
      <c r="Y205" s="234">
        <v>40</v>
      </c>
      <c r="Z205" s="235">
        <f t="shared" si="69"/>
        <v>321.5</v>
      </c>
      <c r="AA205" s="235">
        <f t="shared" si="69"/>
        <v>321.5</v>
      </c>
      <c r="AB205" s="236">
        <f t="shared" si="69"/>
        <v>322</v>
      </c>
      <c r="AC205" s="236">
        <f t="shared" si="69"/>
        <v>322</v>
      </c>
      <c r="AD205" s="234">
        <v>100</v>
      </c>
      <c r="AE205" s="234">
        <v>100</v>
      </c>
      <c r="AF205" s="237">
        <v>100</v>
      </c>
      <c r="AG205" s="237">
        <v>100</v>
      </c>
      <c r="AH205" s="234">
        <v>221.5</v>
      </c>
      <c r="AI205" s="234">
        <v>221.5</v>
      </c>
      <c r="AJ205" s="237">
        <v>222</v>
      </c>
      <c r="AK205" s="237">
        <v>222</v>
      </c>
      <c r="AL205" s="234"/>
      <c r="AM205" s="234">
        <v>0</v>
      </c>
      <c r="AN205" s="237">
        <v>0</v>
      </c>
      <c r="AO205" s="237">
        <v>0</v>
      </c>
      <c r="AP205" s="234"/>
      <c r="AQ205" s="234">
        <v>0</v>
      </c>
      <c r="AR205" s="237">
        <v>0</v>
      </c>
      <c r="AS205" s="237">
        <v>0</v>
      </c>
      <c r="AT205" s="230"/>
      <c r="AU205" s="230"/>
      <c r="AV205" s="238">
        <f t="shared" si="70"/>
        <v>4</v>
      </c>
      <c r="AW205" s="238">
        <f t="shared" si="70"/>
        <v>4</v>
      </c>
      <c r="AX205" s="234">
        <v>4</v>
      </c>
      <c r="AY205" s="234">
        <v>4</v>
      </c>
      <c r="AZ205" s="229"/>
      <c r="BA205" s="229">
        <v>0</v>
      </c>
      <c r="BB205" s="229"/>
      <c r="BC205" s="229">
        <v>0</v>
      </c>
      <c r="BD205" s="232">
        <v>44962</v>
      </c>
      <c r="BE205" s="232">
        <v>44966</v>
      </c>
      <c r="BF205" s="239" t="s">
        <v>695</v>
      </c>
      <c r="BG205" s="230" t="s">
        <v>394</v>
      </c>
      <c r="BH205" s="230">
        <v>0</v>
      </c>
      <c r="BI205" s="240"/>
      <c r="BJ205" s="241">
        <v>0</v>
      </c>
      <c r="BK205" s="242" t="s">
        <v>1010</v>
      </c>
      <c r="BL205" s="242"/>
      <c r="BM205" s="242" t="s">
        <v>382</v>
      </c>
      <c r="BN205" s="231" t="s">
        <v>200</v>
      </c>
      <c r="BO205" s="231">
        <f t="shared" si="71"/>
        <v>2023</v>
      </c>
      <c r="BP205" s="231">
        <f t="shared" si="72"/>
        <v>1</v>
      </c>
      <c r="BQ205" s="231" t="str">
        <f>+TEXT(BD205,"MMMM")</f>
        <v>MMMM</v>
      </c>
      <c r="BR205" s="231" t="s">
        <v>201</v>
      </c>
      <c r="BS205" s="231">
        <f t="shared" si="73"/>
        <v>5</v>
      </c>
      <c r="BT205" s="231">
        <v>10</v>
      </c>
      <c r="BU205" s="231" t="s">
        <v>201</v>
      </c>
      <c r="BV205" s="231">
        <v>1</v>
      </c>
      <c r="BW205" s="231"/>
      <c r="BX205" s="231"/>
      <c r="BY205" s="231"/>
      <c r="BZ205" s="238">
        <f t="shared" si="74"/>
        <v>0</v>
      </c>
      <c r="CA205" s="231"/>
      <c r="CB205" s="231" t="str">
        <f t="shared" si="81"/>
        <v>Урганч шаҳар ҳокими ўринбосари</v>
      </c>
      <c r="CC205" s="231" t="s">
        <v>233</v>
      </c>
      <c r="CD205" s="231" t="s">
        <v>320</v>
      </c>
      <c r="CE205" s="231" t="s">
        <v>206</v>
      </c>
      <c r="CF205" s="231" t="s">
        <v>1036</v>
      </c>
      <c r="CG205" s="231" t="s">
        <v>472</v>
      </c>
      <c r="CH205" s="231"/>
      <c r="CI205" s="231"/>
      <c r="CJ205" s="231"/>
      <c r="CK205" s="243">
        <v>9</v>
      </c>
      <c r="CL205" s="243">
        <v>18</v>
      </c>
      <c r="CM205" s="244">
        <f t="shared" si="78"/>
        <v>9</v>
      </c>
      <c r="CN205" s="243"/>
      <c r="CO205" s="243">
        <f t="shared" si="79"/>
        <v>9</v>
      </c>
      <c r="CP205" s="245">
        <f t="shared" si="80"/>
        <v>5</v>
      </c>
      <c r="CR205" s="226"/>
    </row>
    <row r="206" spans="1:96" s="246" customFormat="1" ht="39" customHeight="1" x14ac:dyDescent="0.25">
      <c r="A206" s="227">
        <v>1</v>
      </c>
      <c r="B206" s="228">
        <f t="shared" si="77"/>
        <v>197</v>
      </c>
      <c r="C206" s="229">
        <v>19139</v>
      </c>
      <c r="D206" s="228" t="s">
        <v>185</v>
      </c>
      <c r="E206" s="228" t="s">
        <v>2</v>
      </c>
      <c r="F206" s="230" t="s">
        <v>3</v>
      </c>
      <c r="G206" s="231" t="s">
        <v>1049</v>
      </c>
      <c r="H206" s="231" t="s">
        <v>1050</v>
      </c>
      <c r="I206" s="230" t="s">
        <v>1051</v>
      </c>
      <c r="J206" s="232">
        <f t="shared" si="68"/>
        <v>0</v>
      </c>
      <c r="K206" s="232">
        <v>45017</v>
      </c>
      <c r="L206" s="230" t="s">
        <v>189</v>
      </c>
      <c r="M206" s="233">
        <v>306251349</v>
      </c>
      <c r="N206" s="228" t="s">
        <v>1052</v>
      </c>
      <c r="O206" s="228" t="s">
        <v>277</v>
      </c>
      <c r="P206" s="230" t="s">
        <v>193</v>
      </c>
      <c r="Q206" s="230" t="s">
        <v>355</v>
      </c>
      <c r="R206" s="230"/>
      <c r="S206" s="230" t="s">
        <v>195</v>
      </c>
      <c r="T206" s="230" t="s">
        <v>184</v>
      </c>
      <c r="U206" s="234">
        <v>500</v>
      </c>
      <c r="V206" s="234">
        <v>333</v>
      </c>
      <c r="W206" s="234">
        <v>0</v>
      </c>
      <c r="X206" s="234">
        <v>0</v>
      </c>
      <c r="Y206" s="234">
        <v>23</v>
      </c>
      <c r="Z206" s="235">
        <f t="shared" si="69"/>
        <v>1703.5</v>
      </c>
      <c r="AA206" s="235">
        <f t="shared" si="69"/>
        <v>1703.5</v>
      </c>
      <c r="AB206" s="236">
        <f t="shared" si="69"/>
        <v>1703.5</v>
      </c>
      <c r="AC206" s="236">
        <f t="shared" si="69"/>
        <v>1703.5</v>
      </c>
      <c r="AD206" s="234">
        <v>335</v>
      </c>
      <c r="AE206" s="234">
        <v>335</v>
      </c>
      <c r="AF206" s="237">
        <v>335</v>
      </c>
      <c r="AG206" s="237">
        <v>335</v>
      </c>
      <c r="AH206" s="234"/>
      <c r="AI206" s="234">
        <v>0</v>
      </c>
      <c r="AJ206" s="237">
        <v>0</v>
      </c>
      <c r="AK206" s="237">
        <v>0</v>
      </c>
      <c r="AL206" s="234">
        <v>115</v>
      </c>
      <c r="AM206" s="234">
        <v>115</v>
      </c>
      <c r="AN206" s="237">
        <v>115</v>
      </c>
      <c r="AO206" s="237">
        <v>115</v>
      </c>
      <c r="AP206" s="234"/>
      <c r="AQ206" s="234">
        <v>0</v>
      </c>
      <c r="AR206" s="237">
        <v>0</v>
      </c>
      <c r="AS206" s="237">
        <v>0</v>
      </c>
      <c r="AT206" s="230"/>
      <c r="AU206" s="230"/>
      <c r="AV206" s="238">
        <f t="shared" si="70"/>
        <v>2</v>
      </c>
      <c r="AW206" s="238">
        <f t="shared" si="70"/>
        <v>5</v>
      </c>
      <c r="AX206" s="234">
        <v>2</v>
      </c>
      <c r="AY206" s="234">
        <v>5</v>
      </c>
      <c r="AZ206" s="229"/>
      <c r="BA206" s="229">
        <v>0</v>
      </c>
      <c r="BB206" s="229"/>
      <c r="BC206" s="229">
        <v>0</v>
      </c>
      <c r="BD206" s="232">
        <v>45017</v>
      </c>
      <c r="BE206" s="232">
        <v>44994</v>
      </c>
      <c r="BF206" s="239" t="s">
        <v>291</v>
      </c>
      <c r="BG206" s="230" t="s">
        <v>357</v>
      </c>
      <c r="BH206" s="230">
        <v>0</v>
      </c>
      <c r="BI206" s="240"/>
      <c r="BJ206" s="241">
        <v>0</v>
      </c>
      <c r="BK206" s="242" t="s">
        <v>1010</v>
      </c>
      <c r="BL206" s="242"/>
      <c r="BM206" s="242" t="s">
        <v>382</v>
      </c>
      <c r="BN206" s="231" t="s">
        <v>200</v>
      </c>
      <c r="BO206" s="231">
        <f t="shared" si="71"/>
        <v>2023</v>
      </c>
      <c r="BP206" s="231">
        <f t="shared" si="72"/>
        <v>2</v>
      </c>
      <c r="BQ206" s="231" t="str">
        <f>+TEXT(BD206,"MMMM")</f>
        <v>MMMM</v>
      </c>
      <c r="BR206" s="231"/>
      <c r="BS206" s="231">
        <f t="shared" si="73"/>
        <v>1</v>
      </c>
      <c r="BT206" s="231">
        <v>10</v>
      </c>
      <c r="BU206" s="231" t="s">
        <v>255</v>
      </c>
      <c r="BV206" s="231">
        <v>1</v>
      </c>
      <c r="BW206" s="231"/>
      <c r="BX206" s="231"/>
      <c r="BY206" s="231"/>
      <c r="BZ206" s="238">
        <f t="shared" si="74"/>
        <v>3</v>
      </c>
      <c r="CA206" s="231"/>
      <c r="CB206" s="231" t="str">
        <f t="shared" si="81"/>
        <v>Урганч шаҳар ҳокими ўринбосари</v>
      </c>
      <c r="CC206" s="231" t="s">
        <v>358</v>
      </c>
      <c r="CD206" s="231" t="s">
        <v>359</v>
      </c>
      <c r="CE206" s="231" t="s">
        <v>204</v>
      </c>
      <c r="CF206" s="231" t="s">
        <v>1016</v>
      </c>
      <c r="CG206" s="231" t="s">
        <v>206</v>
      </c>
      <c r="CH206" s="231"/>
      <c r="CI206" s="231"/>
      <c r="CJ206" s="231"/>
      <c r="CK206" s="243">
        <v>12</v>
      </c>
      <c r="CL206" s="243">
        <v>12</v>
      </c>
      <c r="CM206" s="244">
        <f t="shared" si="78"/>
        <v>0</v>
      </c>
      <c r="CN206" s="243">
        <v>5</v>
      </c>
      <c r="CO206" s="243">
        <f t="shared" si="79"/>
        <v>5</v>
      </c>
      <c r="CP206" s="245">
        <f t="shared" si="80"/>
        <v>3</v>
      </c>
      <c r="CR206" s="226"/>
    </row>
    <row r="207" spans="1:96" s="246" customFormat="1" ht="39" customHeight="1" x14ac:dyDescent="0.25">
      <c r="A207" s="227">
        <v>1</v>
      </c>
      <c r="B207" s="228">
        <f t="shared" si="77"/>
        <v>198</v>
      </c>
      <c r="C207" s="229">
        <v>19119</v>
      </c>
      <c r="D207" s="228" t="s">
        <v>185</v>
      </c>
      <c r="E207" s="228" t="s">
        <v>2</v>
      </c>
      <c r="F207" s="230" t="s">
        <v>3</v>
      </c>
      <c r="G207" s="231" t="s">
        <v>1053</v>
      </c>
      <c r="H207" s="231" t="s">
        <v>1054</v>
      </c>
      <c r="I207" s="230" t="s">
        <v>1055</v>
      </c>
      <c r="J207" s="232">
        <f t="shared" si="68"/>
        <v>0</v>
      </c>
      <c r="K207" s="232">
        <v>45058</v>
      </c>
      <c r="L207" s="230" t="s">
        <v>189</v>
      </c>
      <c r="M207" s="233">
        <v>306047814</v>
      </c>
      <c r="N207" s="228" t="s">
        <v>1056</v>
      </c>
      <c r="O207" s="228" t="s">
        <v>192</v>
      </c>
      <c r="P207" s="230" t="s">
        <v>213</v>
      </c>
      <c r="Q207" s="230" t="s">
        <v>259</v>
      </c>
      <c r="R207" s="230"/>
      <c r="S207" s="230" t="s">
        <v>337</v>
      </c>
      <c r="T207" s="230">
        <v>500</v>
      </c>
      <c r="U207" s="234">
        <v>638</v>
      </c>
      <c r="V207" s="234">
        <v>586.96</v>
      </c>
      <c r="W207" s="234">
        <v>0</v>
      </c>
      <c r="X207" s="234">
        <v>0</v>
      </c>
      <c r="Y207" s="234">
        <v>25</v>
      </c>
      <c r="Z207" s="235">
        <f t="shared" si="69"/>
        <v>2900</v>
      </c>
      <c r="AA207" s="235">
        <f t="shared" si="69"/>
        <v>2650</v>
      </c>
      <c r="AB207" s="236">
        <f t="shared" si="69"/>
        <v>2900</v>
      </c>
      <c r="AC207" s="236">
        <f t="shared" si="69"/>
        <v>2900</v>
      </c>
      <c r="AD207" s="234">
        <v>500</v>
      </c>
      <c r="AE207" s="234">
        <v>250</v>
      </c>
      <c r="AF207" s="237">
        <v>500</v>
      </c>
      <c r="AG207" s="237">
        <v>500</v>
      </c>
      <c r="AH207" s="234">
        <v>2400</v>
      </c>
      <c r="AI207" s="234">
        <v>2400</v>
      </c>
      <c r="AJ207" s="237">
        <v>2400</v>
      </c>
      <c r="AK207" s="237">
        <v>2400</v>
      </c>
      <c r="AL207" s="234"/>
      <c r="AM207" s="234">
        <v>0</v>
      </c>
      <c r="AN207" s="237">
        <v>0</v>
      </c>
      <c r="AO207" s="237">
        <v>0</v>
      </c>
      <c r="AP207" s="234"/>
      <c r="AQ207" s="234">
        <v>0</v>
      </c>
      <c r="AR207" s="237">
        <v>0</v>
      </c>
      <c r="AS207" s="237">
        <v>0</v>
      </c>
      <c r="AT207" s="230"/>
      <c r="AU207" s="230"/>
      <c r="AV207" s="238">
        <f t="shared" si="70"/>
        <v>10</v>
      </c>
      <c r="AW207" s="238">
        <f t="shared" si="70"/>
        <v>10</v>
      </c>
      <c r="AX207" s="234">
        <v>10</v>
      </c>
      <c r="AY207" s="234">
        <v>10</v>
      </c>
      <c r="AZ207" s="229"/>
      <c r="BA207" s="234">
        <v>0</v>
      </c>
      <c r="BB207" s="229"/>
      <c r="BC207" s="234">
        <v>0</v>
      </c>
      <c r="BD207" s="232">
        <v>45058</v>
      </c>
      <c r="BE207" s="232">
        <v>45057</v>
      </c>
      <c r="BF207" s="239" t="s">
        <v>351</v>
      </c>
      <c r="BG207" s="230" t="s">
        <v>382</v>
      </c>
      <c r="BH207" s="260">
        <v>0</v>
      </c>
      <c r="BI207" s="261"/>
      <c r="BJ207" s="260"/>
      <c r="BK207" s="242" t="s">
        <v>1010</v>
      </c>
      <c r="BL207" s="242"/>
      <c r="BM207" s="242" t="s">
        <v>382</v>
      </c>
      <c r="BN207" s="231" t="s">
        <v>200</v>
      </c>
      <c r="BO207" s="231">
        <f t="shared" si="71"/>
        <v>2023</v>
      </c>
      <c r="BP207" s="231">
        <f t="shared" si="72"/>
        <v>2</v>
      </c>
      <c r="BQ207" s="231" t="s">
        <v>218</v>
      </c>
      <c r="BR207" s="231"/>
      <c r="BS207" s="231">
        <f t="shared" si="73"/>
        <v>12</v>
      </c>
      <c r="BT207" s="231"/>
      <c r="BU207" s="231" t="s">
        <v>567</v>
      </c>
      <c r="BV207" s="231"/>
      <c r="BW207" s="231"/>
      <c r="BX207" s="231"/>
      <c r="BY207" s="231"/>
      <c r="BZ207" s="238">
        <f t="shared" si="74"/>
        <v>0</v>
      </c>
      <c r="CA207" s="231"/>
      <c r="CB207" s="231" t="str">
        <f t="shared" si="81"/>
        <v>Урганч шаҳар ҳокими ўринбосари</v>
      </c>
      <c r="CC207" s="231" t="s">
        <v>202</v>
      </c>
      <c r="CD207" s="231" t="s">
        <v>1057</v>
      </c>
      <c r="CE207" s="231" t="s">
        <v>206</v>
      </c>
      <c r="CF207" s="231" t="s">
        <v>1036</v>
      </c>
      <c r="CG207" s="231" t="s">
        <v>472</v>
      </c>
      <c r="CH207" s="231"/>
      <c r="CI207" s="231"/>
      <c r="CJ207" s="231"/>
      <c r="CK207" s="243">
        <v>4</v>
      </c>
      <c r="CL207" s="243">
        <v>4</v>
      </c>
      <c r="CM207" s="244">
        <f t="shared" si="78"/>
        <v>0</v>
      </c>
      <c r="CN207" s="243"/>
      <c r="CO207" s="243">
        <f t="shared" si="79"/>
        <v>0</v>
      </c>
      <c r="CP207" s="245">
        <f t="shared" si="80"/>
        <v>-10</v>
      </c>
      <c r="CR207" s="226"/>
    </row>
    <row r="208" spans="1:96" s="246" customFormat="1" ht="39" customHeight="1" x14ac:dyDescent="0.25">
      <c r="A208" s="227">
        <v>1</v>
      </c>
      <c r="B208" s="228">
        <f t="shared" si="77"/>
        <v>199</v>
      </c>
      <c r="C208" s="229">
        <v>19128</v>
      </c>
      <c r="D208" s="228" t="s">
        <v>185</v>
      </c>
      <c r="E208" s="228" t="s">
        <v>2</v>
      </c>
      <c r="F208" s="230" t="s">
        <v>3</v>
      </c>
      <c r="G208" s="231" t="s">
        <v>1058</v>
      </c>
      <c r="H208" s="231" t="s">
        <v>1059</v>
      </c>
      <c r="I208" s="230" t="s">
        <v>1060</v>
      </c>
      <c r="J208" s="232">
        <f t="shared" si="68"/>
        <v>0</v>
      </c>
      <c r="K208" s="232">
        <v>45107</v>
      </c>
      <c r="L208" s="230" t="s">
        <v>189</v>
      </c>
      <c r="M208" s="233">
        <v>305742046</v>
      </c>
      <c r="N208" s="228" t="s">
        <v>1061</v>
      </c>
      <c r="O208" s="228" t="s">
        <v>252</v>
      </c>
      <c r="P208" s="230" t="s">
        <v>213</v>
      </c>
      <c r="Q208" s="230" t="s">
        <v>822</v>
      </c>
      <c r="R208" s="230"/>
      <c r="S208" s="230" t="s">
        <v>337</v>
      </c>
      <c r="T208" s="230">
        <v>500</v>
      </c>
      <c r="U208" s="234">
        <v>800</v>
      </c>
      <c r="V208" s="234">
        <v>640</v>
      </c>
      <c r="W208" s="234">
        <v>0</v>
      </c>
      <c r="X208" s="234">
        <v>0</v>
      </c>
      <c r="Y208" s="234">
        <v>23.698290000000004</v>
      </c>
      <c r="Z208" s="235">
        <f t="shared" si="69"/>
        <v>1025.9000000000001</v>
      </c>
      <c r="AA208" s="235">
        <f t="shared" si="69"/>
        <v>775.9</v>
      </c>
      <c r="AB208" s="236">
        <f t="shared" si="69"/>
        <v>1025.9000000000001</v>
      </c>
      <c r="AC208" s="236">
        <f t="shared" si="69"/>
        <v>1025.9000000000001</v>
      </c>
      <c r="AD208" s="234">
        <v>300</v>
      </c>
      <c r="AE208" s="234">
        <v>50</v>
      </c>
      <c r="AF208" s="237">
        <v>300</v>
      </c>
      <c r="AG208" s="237">
        <v>300</v>
      </c>
      <c r="AH208" s="234"/>
      <c r="AI208" s="234">
        <v>0</v>
      </c>
      <c r="AJ208" s="237">
        <v>0</v>
      </c>
      <c r="AK208" s="237">
        <v>0</v>
      </c>
      <c r="AL208" s="234">
        <v>61</v>
      </c>
      <c r="AM208" s="234">
        <v>61</v>
      </c>
      <c r="AN208" s="237">
        <v>61</v>
      </c>
      <c r="AO208" s="237">
        <v>61</v>
      </c>
      <c r="AP208" s="234"/>
      <c r="AQ208" s="234">
        <v>0</v>
      </c>
      <c r="AR208" s="237">
        <v>0</v>
      </c>
      <c r="AS208" s="237">
        <v>0</v>
      </c>
      <c r="AT208" s="230"/>
      <c r="AU208" s="230"/>
      <c r="AV208" s="238">
        <f t="shared" si="70"/>
        <v>2</v>
      </c>
      <c r="AW208" s="238">
        <f t="shared" si="70"/>
        <v>5</v>
      </c>
      <c r="AX208" s="234">
        <v>2</v>
      </c>
      <c r="AY208" s="234">
        <v>5</v>
      </c>
      <c r="AZ208" s="229"/>
      <c r="BA208" s="234">
        <v>0</v>
      </c>
      <c r="BB208" s="229"/>
      <c r="BC208" s="234">
        <v>0</v>
      </c>
      <c r="BD208" s="232">
        <v>45107</v>
      </c>
      <c r="BE208" s="232">
        <v>45070</v>
      </c>
      <c r="BF208" s="239" t="s">
        <v>338</v>
      </c>
      <c r="BG208" s="230" t="s">
        <v>199</v>
      </c>
      <c r="BH208" s="230">
        <v>0</v>
      </c>
      <c r="BI208" s="240"/>
      <c r="BJ208" s="241">
        <v>0</v>
      </c>
      <c r="BK208" s="242" t="s">
        <v>1010</v>
      </c>
      <c r="BL208" s="242"/>
      <c r="BM208" s="242" t="s">
        <v>382</v>
      </c>
      <c r="BN208" s="231" t="s">
        <v>200</v>
      </c>
      <c r="BO208" s="231">
        <f t="shared" si="71"/>
        <v>2023</v>
      </c>
      <c r="BP208" s="231">
        <f t="shared" si="72"/>
        <v>2</v>
      </c>
      <c r="BQ208" s="231" t="str">
        <f t="shared" ref="BQ208:BQ220" si="82">+TEXT(BD208,"MMMM")</f>
        <v>MMMM</v>
      </c>
      <c r="BR208" s="231"/>
      <c r="BS208" s="231">
        <f t="shared" si="73"/>
        <v>30</v>
      </c>
      <c r="BT208" s="231"/>
      <c r="BU208" s="231" t="s">
        <v>218</v>
      </c>
      <c r="BV208" s="231"/>
      <c r="BW208" s="231"/>
      <c r="BX208" s="231"/>
      <c r="BY208" s="231"/>
      <c r="BZ208" s="238">
        <f t="shared" si="74"/>
        <v>3</v>
      </c>
      <c r="CA208" s="231"/>
      <c r="CB208" s="231" t="str">
        <f t="shared" si="81"/>
        <v>Урганч шаҳар ҳокими ўринбосари</v>
      </c>
      <c r="CC208" s="231" t="s">
        <v>304</v>
      </c>
      <c r="CD208" s="231" t="s">
        <v>305</v>
      </c>
      <c r="CE208" s="231" t="s">
        <v>206</v>
      </c>
      <c r="CF208" s="231" t="s">
        <v>1016</v>
      </c>
      <c r="CG208" s="231" t="s">
        <v>206</v>
      </c>
      <c r="CH208" s="231"/>
      <c r="CI208" s="231"/>
      <c r="CJ208" s="231"/>
      <c r="CK208" s="243">
        <v>8</v>
      </c>
      <c r="CL208" s="243">
        <v>6</v>
      </c>
      <c r="CM208" s="244">
        <f t="shared" si="78"/>
        <v>-2</v>
      </c>
      <c r="CN208" s="243">
        <v>5</v>
      </c>
      <c r="CO208" s="243">
        <f t="shared" si="79"/>
        <v>3</v>
      </c>
      <c r="CP208" s="245">
        <f t="shared" si="80"/>
        <v>1</v>
      </c>
      <c r="CR208" s="226"/>
    </row>
    <row r="209" spans="1:96" s="246" customFormat="1" ht="39" customHeight="1" x14ac:dyDescent="0.25">
      <c r="A209" s="227">
        <v>1</v>
      </c>
      <c r="B209" s="228">
        <f t="shared" si="77"/>
        <v>200</v>
      </c>
      <c r="C209" s="229">
        <v>19122</v>
      </c>
      <c r="D209" s="228" t="s">
        <v>185</v>
      </c>
      <c r="E209" s="228" t="s">
        <v>2</v>
      </c>
      <c r="F209" s="230" t="s">
        <v>3</v>
      </c>
      <c r="G209" s="231" t="s">
        <v>1062</v>
      </c>
      <c r="H209" s="231" t="s">
        <v>1063</v>
      </c>
      <c r="I209" s="230" t="s">
        <v>1064</v>
      </c>
      <c r="J209" s="232">
        <f t="shared" si="68"/>
        <v>0</v>
      </c>
      <c r="K209" s="232">
        <v>45170</v>
      </c>
      <c r="L209" s="230" t="s">
        <v>189</v>
      </c>
      <c r="M209" s="233">
        <v>305693923</v>
      </c>
      <c r="N209" s="228" t="s">
        <v>1065</v>
      </c>
      <c r="O209" s="228" t="s">
        <v>192</v>
      </c>
      <c r="P209" s="230" t="s">
        <v>193</v>
      </c>
      <c r="Q209" s="230" t="s">
        <v>447</v>
      </c>
      <c r="R209" s="230"/>
      <c r="S209" s="230" t="s">
        <v>195</v>
      </c>
      <c r="T209" s="230" t="s">
        <v>184</v>
      </c>
      <c r="U209" s="234">
        <v>875</v>
      </c>
      <c r="V209" s="234">
        <v>512</v>
      </c>
      <c r="W209" s="234">
        <v>0</v>
      </c>
      <c r="X209" s="234">
        <v>0</v>
      </c>
      <c r="Y209" s="234">
        <v>15</v>
      </c>
      <c r="Z209" s="235">
        <f t="shared" si="69"/>
        <v>10000</v>
      </c>
      <c r="AA209" s="235">
        <f t="shared" si="69"/>
        <v>2500</v>
      </c>
      <c r="AB209" s="236">
        <f t="shared" si="69"/>
        <v>10000</v>
      </c>
      <c r="AC209" s="236">
        <f t="shared" si="69"/>
        <v>10000</v>
      </c>
      <c r="AD209" s="234">
        <v>10000</v>
      </c>
      <c r="AE209" s="234">
        <v>2500</v>
      </c>
      <c r="AF209" s="237">
        <v>10000</v>
      </c>
      <c r="AG209" s="237">
        <v>10000</v>
      </c>
      <c r="AH209" s="234"/>
      <c r="AI209" s="234">
        <v>0</v>
      </c>
      <c r="AJ209" s="237">
        <v>0</v>
      </c>
      <c r="AK209" s="237">
        <v>0</v>
      </c>
      <c r="AL209" s="234"/>
      <c r="AM209" s="234">
        <v>0</v>
      </c>
      <c r="AN209" s="237">
        <v>0</v>
      </c>
      <c r="AO209" s="237">
        <v>0</v>
      </c>
      <c r="AP209" s="234"/>
      <c r="AQ209" s="234">
        <v>0</v>
      </c>
      <c r="AR209" s="237">
        <v>0</v>
      </c>
      <c r="AS209" s="237">
        <v>0</v>
      </c>
      <c r="AT209" s="230"/>
      <c r="AU209" s="230"/>
      <c r="AV209" s="238">
        <f t="shared" si="70"/>
        <v>60</v>
      </c>
      <c r="AW209" s="238">
        <f t="shared" si="70"/>
        <v>5</v>
      </c>
      <c r="AX209" s="234">
        <v>60</v>
      </c>
      <c r="AY209" s="234">
        <v>5</v>
      </c>
      <c r="AZ209" s="229"/>
      <c r="BA209" s="234">
        <v>0</v>
      </c>
      <c r="BB209" s="229"/>
      <c r="BC209" s="234">
        <v>0</v>
      </c>
      <c r="BD209" s="232">
        <v>45170</v>
      </c>
      <c r="BE209" s="232">
        <v>45029</v>
      </c>
      <c r="BF209" s="239" t="s">
        <v>462</v>
      </c>
      <c r="BG209" s="230" t="s">
        <v>254</v>
      </c>
      <c r="BH209" s="230">
        <v>0</v>
      </c>
      <c r="BI209" s="240"/>
      <c r="BJ209" s="241">
        <v>0</v>
      </c>
      <c r="BK209" s="242" t="s">
        <v>1010</v>
      </c>
      <c r="BL209" s="242"/>
      <c r="BM209" s="242" t="s">
        <v>382</v>
      </c>
      <c r="BN209" s="231" t="s">
        <v>641</v>
      </c>
      <c r="BO209" s="231">
        <f t="shared" si="71"/>
        <v>2023</v>
      </c>
      <c r="BP209" s="231">
        <f t="shared" si="72"/>
        <v>3</v>
      </c>
      <c r="BQ209" s="231" t="str">
        <f t="shared" si="82"/>
        <v>MMMM</v>
      </c>
      <c r="BR209" s="231"/>
      <c r="BS209" s="231">
        <f t="shared" si="73"/>
        <v>1</v>
      </c>
      <c r="BT209" s="231">
        <v>14</v>
      </c>
      <c r="BU209" s="231" t="s">
        <v>232</v>
      </c>
      <c r="BV209" s="231">
        <v>2</v>
      </c>
      <c r="BW209" s="231"/>
      <c r="BX209" s="231"/>
      <c r="BY209" s="231">
        <v>1</v>
      </c>
      <c r="BZ209" s="238">
        <f t="shared" si="74"/>
        <v>-55</v>
      </c>
      <c r="CA209" s="231"/>
      <c r="CB209" s="231" t="str">
        <f t="shared" si="81"/>
        <v>Хоразм вилояти Инвестициялар, саноат ва савдо бош бошқармаси бошлиғи биринчи ўринбосари</v>
      </c>
      <c r="CC209" s="231" t="s">
        <v>202</v>
      </c>
      <c r="CD209" s="231" t="s">
        <v>1057</v>
      </c>
      <c r="CE209" s="231" t="s">
        <v>206</v>
      </c>
      <c r="CF209" s="231" t="s">
        <v>1036</v>
      </c>
      <c r="CG209" s="231" t="s">
        <v>472</v>
      </c>
      <c r="CH209" s="231"/>
      <c r="CI209" s="231"/>
      <c r="CJ209" s="231"/>
      <c r="CK209" s="243">
        <v>3</v>
      </c>
      <c r="CL209" s="243">
        <v>3</v>
      </c>
      <c r="CM209" s="244">
        <f t="shared" si="78"/>
        <v>0</v>
      </c>
      <c r="CN209" s="243"/>
      <c r="CO209" s="243">
        <f t="shared" si="79"/>
        <v>0</v>
      </c>
      <c r="CP209" s="245">
        <f t="shared" si="80"/>
        <v>-60</v>
      </c>
      <c r="CR209" s="226"/>
    </row>
    <row r="210" spans="1:96" s="246" customFormat="1" ht="39" customHeight="1" x14ac:dyDescent="0.25">
      <c r="A210" s="227">
        <v>1</v>
      </c>
      <c r="B210" s="228">
        <f t="shared" si="77"/>
        <v>201</v>
      </c>
      <c r="C210" s="229">
        <v>19104</v>
      </c>
      <c r="D210" s="228" t="s">
        <v>185</v>
      </c>
      <c r="E210" s="228" t="s">
        <v>2</v>
      </c>
      <c r="F210" s="230" t="s">
        <v>3</v>
      </c>
      <c r="G210" s="231" t="s">
        <v>1066</v>
      </c>
      <c r="H210" s="231" t="s">
        <v>1067</v>
      </c>
      <c r="I210" s="230" t="s">
        <v>1068</v>
      </c>
      <c r="J210" s="232">
        <f t="shared" si="68"/>
        <v>0</v>
      </c>
      <c r="K210" s="232">
        <v>45078</v>
      </c>
      <c r="L210" s="230" t="s">
        <v>189</v>
      </c>
      <c r="M210" s="233">
        <v>305621505</v>
      </c>
      <c r="N210" s="228" t="s">
        <v>1069</v>
      </c>
      <c r="O210" s="228" t="s">
        <v>252</v>
      </c>
      <c r="P210" s="230" t="s">
        <v>193</v>
      </c>
      <c r="Q210" s="230" t="s">
        <v>227</v>
      </c>
      <c r="R210" s="230" t="s">
        <v>310</v>
      </c>
      <c r="S210" s="230" t="s">
        <v>318</v>
      </c>
      <c r="T210" s="230">
        <v>75</v>
      </c>
      <c r="U210" s="234">
        <v>986</v>
      </c>
      <c r="V210" s="234">
        <v>221</v>
      </c>
      <c r="W210" s="234">
        <v>0</v>
      </c>
      <c r="X210" s="234">
        <v>0</v>
      </c>
      <c r="Y210" s="234">
        <v>32</v>
      </c>
      <c r="Z210" s="235">
        <f t="shared" si="69"/>
        <v>3460</v>
      </c>
      <c r="AA210" s="235">
        <f t="shared" si="69"/>
        <v>3400</v>
      </c>
      <c r="AB210" s="236">
        <f t="shared" si="69"/>
        <v>3460</v>
      </c>
      <c r="AC210" s="236">
        <f t="shared" si="69"/>
        <v>3460</v>
      </c>
      <c r="AD210" s="234">
        <v>1260</v>
      </c>
      <c r="AE210" s="234">
        <v>1200</v>
      </c>
      <c r="AF210" s="237">
        <v>1260</v>
      </c>
      <c r="AG210" s="237">
        <v>1260</v>
      </c>
      <c r="AH210" s="234">
        <v>2200</v>
      </c>
      <c r="AI210" s="234">
        <v>2200</v>
      </c>
      <c r="AJ210" s="237">
        <v>2200</v>
      </c>
      <c r="AK210" s="237">
        <v>2200</v>
      </c>
      <c r="AL210" s="234"/>
      <c r="AM210" s="234">
        <v>0</v>
      </c>
      <c r="AN210" s="237">
        <v>0</v>
      </c>
      <c r="AO210" s="237">
        <v>0</v>
      </c>
      <c r="AP210" s="234"/>
      <c r="AQ210" s="234">
        <v>0</v>
      </c>
      <c r="AR210" s="237">
        <v>0</v>
      </c>
      <c r="AS210" s="237">
        <v>0</v>
      </c>
      <c r="AT210" s="230"/>
      <c r="AU210" s="230"/>
      <c r="AV210" s="238">
        <f t="shared" si="70"/>
        <v>15</v>
      </c>
      <c r="AW210" s="238">
        <f t="shared" si="70"/>
        <v>15</v>
      </c>
      <c r="AX210" s="234">
        <v>15</v>
      </c>
      <c r="AY210" s="234">
        <v>15</v>
      </c>
      <c r="AZ210" s="229"/>
      <c r="BA210" s="234">
        <v>0</v>
      </c>
      <c r="BB210" s="229"/>
      <c r="BC210" s="234">
        <v>0</v>
      </c>
      <c r="BD210" s="232">
        <v>45078</v>
      </c>
      <c r="BE210" s="232">
        <v>45003</v>
      </c>
      <c r="BF210" s="239" t="s">
        <v>442</v>
      </c>
      <c r="BG210" s="230" t="s">
        <v>1070</v>
      </c>
      <c r="BH210" s="230">
        <v>0</v>
      </c>
      <c r="BI210" s="240"/>
      <c r="BJ210" s="241">
        <v>0</v>
      </c>
      <c r="BK210" s="242" t="s">
        <v>1010</v>
      </c>
      <c r="BL210" s="242"/>
      <c r="BM210" s="242" t="s">
        <v>382</v>
      </c>
      <c r="BN210" s="231" t="s">
        <v>200</v>
      </c>
      <c r="BO210" s="231">
        <f t="shared" si="71"/>
        <v>2023</v>
      </c>
      <c r="BP210" s="231">
        <f t="shared" si="72"/>
        <v>2</v>
      </c>
      <c r="BQ210" s="231" t="str">
        <f t="shared" si="82"/>
        <v>MMMM</v>
      </c>
      <c r="BR210" s="231"/>
      <c r="BS210" s="231">
        <f t="shared" si="73"/>
        <v>1</v>
      </c>
      <c r="BT210" s="231">
        <v>24</v>
      </c>
      <c r="BU210" s="231" t="s">
        <v>255</v>
      </c>
      <c r="BV210" s="231">
        <v>1</v>
      </c>
      <c r="BW210" s="231"/>
      <c r="BX210" s="231"/>
      <c r="BY210" s="231"/>
      <c r="BZ210" s="238">
        <f t="shared" si="74"/>
        <v>0</v>
      </c>
      <c r="CA210" s="231"/>
      <c r="CB210" s="231" t="str">
        <f t="shared" si="81"/>
        <v>Урганч шаҳар ҳокими ўринбосари</v>
      </c>
      <c r="CC210" s="231" t="s">
        <v>233</v>
      </c>
      <c r="CD210" s="231" t="s">
        <v>234</v>
      </c>
      <c r="CE210" s="231" t="s">
        <v>206</v>
      </c>
      <c r="CF210" s="231" t="s">
        <v>1036</v>
      </c>
      <c r="CG210" s="231" t="s">
        <v>472</v>
      </c>
      <c r="CH210" s="231"/>
      <c r="CI210" s="231"/>
      <c r="CJ210" s="231"/>
      <c r="CK210" s="243">
        <v>0</v>
      </c>
      <c r="CL210" s="243">
        <v>1</v>
      </c>
      <c r="CM210" s="244">
        <f t="shared" si="78"/>
        <v>1</v>
      </c>
      <c r="CN210" s="243"/>
      <c r="CO210" s="243">
        <f t="shared" si="79"/>
        <v>1</v>
      </c>
      <c r="CP210" s="245">
        <f t="shared" si="80"/>
        <v>-14</v>
      </c>
      <c r="CR210" s="226"/>
    </row>
    <row r="211" spans="1:96" s="246" customFormat="1" ht="39" customHeight="1" x14ac:dyDescent="0.25">
      <c r="A211" s="227">
        <v>1</v>
      </c>
      <c r="B211" s="228">
        <f t="shared" si="77"/>
        <v>202</v>
      </c>
      <c r="C211" s="229">
        <v>19117</v>
      </c>
      <c r="D211" s="228" t="s">
        <v>185</v>
      </c>
      <c r="E211" s="228" t="s">
        <v>2</v>
      </c>
      <c r="F211" s="230" t="s">
        <v>3</v>
      </c>
      <c r="G211" s="231" t="s">
        <v>1071</v>
      </c>
      <c r="H211" s="231" t="s">
        <v>946</v>
      </c>
      <c r="I211" s="230" t="s">
        <v>1072</v>
      </c>
      <c r="J211" s="232">
        <f t="shared" si="68"/>
        <v>0</v>
      </c>
      <c r="K211" s="232">
        <v>45135</v>
      </c>
      <c r="L211" s="230" t="s">
        <v>189</v>
      </c>
      <c r="M211" s="233">
        <v>305436917</v>
      </c>
      <c r="N211" s="228" t="s">
        <v>1073</v>
      </c>
      <c r="O211" s="228" t="s">
        <v>192</v>
      </c>
      <c r="P211" s="230" t="s">
        <v>213</v>
      </c>
      <c r="Q211" s="230" t="s">
        <v>822</v>
      </c>
      <c r="R211" s="230"/>
      <c r="S211" s="230" t="s">
        <v>318</v>
      </c>
      <c r="T211" s="230">
        <v>50</v>
      </c>
      <c r="U211" s="234">
        <v>1500</v>
      </c>
      <c r="V211" s="234">
        <v>1200</v>
      </c>
      <c r="W211" s="234">
        <v>0</v>
      </c>
      <c r="X211" s="234">
        <v>0</v>
      </c>
      <c r="Y211" s="234">
        <v>90</v>
      </c>
      <c r="Z211" s="235">
        <f t="shared" si="69"/>
        <v>1300</v>
      </c>
      <c r="AA211" s="235">
        <f t="shared" si="69"/>
        <v>1100</v>
      </c>
      <c r="AB211" s="236">
        <f t="shared" si="69"/>
        <v>1300</v>
      </c>
      <c r="AC211" s="236">
        <f t="shared" si="69"/>
        <v>1300</v>
      </c>
      <c r="AD211" s="234">
        <v>300</v>
      </c>
      <c r="AE211" s="234">
        <v>100</v>
      </c>
      <c r="AF211" s="237">
        <v>300</v>
      </c>
      <c r="AG211" s="237">
        <v>300</v>
      </c>
      <c r="AH211" s="234">
        <v>1000</v>
      </c>
      <c r="AI211" s="234">
        <v>1000</v>
      </c>
      <c r="AJ211" s="237">
        <v>1000</v>
      </c>
      <c r="AK211" s="237">
        <v>1000</v>
      </c>
      <c r="AL211" s="234"/>
      <c r="AM211" s="234">
        <v>0</v>
      </c>
      <c r="AN211" s="237">
        <v>0</v>
      </c>
      <c r="AO211" s="237">
        <v>0</v>
      </c>
      <c r="AP211" s="234"/>
      <c r="AQ211" s="234">
        <v>0</v>
      </c>
      <c r="AR211" s="237">
        <v>0</v>
      </c>
      <c r="AS211" s="237">
        <v>0</v>
      </c>
      <c r="AT211" s="230"/>
      <c r="AU211" s="230"/>
      <c r="AV211" s="238">
        <f t="shared" si="70"/>
        <v>5</v>
      </c>
      <c r="AW211" s="238">
        <f t="shared" si="70"/>
        <v>5</v>
      </c>
      <c r="AX211" s="234">
        <v>5</v>
      </c>
      <c r="AY211" s="234">
        <v>5</v>
      </c>
      <c r="AZ211" s="229"/>
      <c r="BA211" s="234">
        <v>0</v>
      </c>
      <c r="BB211" s="229"/>
      <c r="BC211" s="234">
        <v>0</v>
      </c>
      <c r="BD211" s="232">
        <v>45135</v>
      </c>
      <c r="BE211" s="232">
        <v>45091</v>
      </c>
      <c r="BF211" s="239" t="s">
        <v>296</v>
      </c>
      <c r="BG211" s="230" t="s">
        <v>217</v>
      </c>
      <c r="BH211" s="230">
        <v>0</v>
      </c>
      <c r="BI211" s="240"/>
      <c r="BJ211" s="241">
        <v>0</v>
      </c>
      <c r="BK211" s="242" t="s">
        <v>1010</v>
      </c>
      <c r="BL211" s="242"/>
      <c r="BM211" s="242" t="s">
        <v>382</v>
      </c>
      <c r="BN211" s="231" t="s">
        <v>200</v>
      </c>
      <c r="BO211" s="231">
        <f t="shared" si="71"/>
        <v>2023</v>
      </c>
      <c r="BP211" s="231">
        <f t="shared" si="72"/>
        <v>3</v>
      </c>
      <c r="BQ211" s="231" t="str">
        <f t="shared" si="82"/>
        <v>MMMM</v>
      </c>
      <c r="BR211" s="231"/>
      <c r="BS211" s="231">
        <f t="shared" si="73"/>
        <v>28</v>
      </c>
      <c r="BT211" s="231"/>
      <c r="BU211" s="231" t="s">
        <v>241</v>
      </c>
      <c r="BV211" s="231"/>
      <c r="BW211" s="231"/>
      <c r="BX211" s="231"/>
      <c r="BY211" s="231"/>
      <c r="BZ211" s="238">
        <f t="shared" si="74"/>
        <v>0</v>
      </c>
      <c r="CA211" s="231"/>
      <c r="CB211" s="231" t="str">
        <f t="shared" si="81"/>
        <v>Урганч шаҳар ҳокими ўринбосари</v>
      </c>
      <c r="CC211" s="231" t="s">
        <v>304</v>
      </c>
      <c r="CD211" s="231" t="s">
        <v>305</v>
      </c>
      <c r="CE211" s="231" t="s">
        <v>206</v>
      </c>
      <c r="CF211" s="231" t="s">
        <v>1036</v>
      </c>
      <c r="CG211" s="231" t="s">
        <v>472</v>
      </c>
      <c r="CH211" s="231"/>
      <c r="CI211" s="231"/>
      <c r="CJ211" s="231"/>
      <c r="CK211" s="243">
        <v>10</v>
      </c>
      <c r="CL211" s="243">
        <v>9</v>
      </c>
      <c r="CM211" s="244">
        <f t="shared" si="78"/>
        <v>-1</v>
      </c>
      <c r="CN211" s="243"/>
      <c r="CO211" s="243">
        <f t="shared" si="79"/>
        <v>-1</v>
      </c>
      <c r="CP211" s="245">
        <f t="shared" si="80"/>
        <v>-6</v>
      </c>
      <c r="CR211" s="226"/>
    </row>
    <row r="212" spans="1:96" s="246" customFormat="1" ht="39" customHeight="1" x14ac:dyDescent="0.25">
      <c r="A212" s="227">
        <v>5</v>
      </c>
      <c r="B212" s="228">
        <f t="shared" si="77"/>
        <v>203</v>
      </c>
      <c r="C212" s="229">
        <v>19127</v>
      </c>
      <c r="D212" s="228" t="s">
        <v>185</v>
      </c>
      <c r="E212" s="228" t="s">
        <v>2</v>
      </c>
      <c r="F212" s="230" t="s">
        <v>3</v>
      </c>
      <c r="G212" s="231" t="s">
        <v>1074</v>
      </c>
      <c r="H212" s="231" t="s">
        <v>1075</v>
      </c>
      <c r="I212" s="230" t="s">
        <v>1076</v>
      </c>
      <c r="J212" s="232">
        <f t="shared" si="68"/>
        <v>0</v>
      </c>
      <c r="K212" s="232">
        <v>44962</v>
      </c>
      <c r="L212" s="230" t="s">
        <v>189</v>
      </c>
      <c r="M212" s="233">
        <v>305202962</v>
      </c>
      <c r="N212" s="228" t="s">
        <v>1048</v>
      </c>
      <c r="O212" s="228" t="s">
        <v>252</v>
      </c>
      <c r="P212" s="230" t="s">
        <v>213</v>
      </c>
      <c r="Q212" s="230" t="s">
        <v>303</v>
      </c>
      <c r="R212" s="230"/>
      <c r="S212" s="230" t="s">
        <v>337</v>
      </c>
      <c r="T212" s="230">
        <v>800</v>
      </c>
      <c r="U212" s="234">
        <v>858</v>
      </c>
      <c r="V212" s="234">
        <v>840.84</v>
      </c>
      <c r="W212" s="234">
        <v>0</v>
      </c>
      <c r="X212" s="234">
        <v>0</v>
      </c>
      <c r="Y212" s="234">
        <v>60.06</v>
      </c>
      <c r="Z212" s="235">
        <f t="shared" si="69"/>
        <v>2600</v>
      </c>
      <c r="AA212" s="235">
        <f t="shared" si="69"/>
        <v>2600</v>
      </c>
      <c r="AB212" s="236">
        <f t="shared" si="69"/>
        <v>2600</v>
      </c>
      <c r="AC212" s="236">
        <f t="shared" si="69"/>
        <v>2600</v>
      </c>
      <c r="AD212" s="234">
        <v>600</v>
      </c>
      <c r="AE212" s="234">
        <v>600</v>
      </c>
      <c r="AF212" s="237">
        <v>600</v>
      </c>
      <c r="AG212" s="237">
        <v>600</v>
      </c>
      <c r="AH212" s="234">
        <v>2000</v>
      </c>
      <c r="AI212" s="234">
        <v>2000</v>
      </c>
      <c r="AJ212" s="237">
        <v>2000</v>
      </c>
      <c r="AK212" s="237">
        <v>2000</v>
      </c>
      <c r="AL212" s="234"/>
      <c r="AM212" s="234">
        <v>0</v>
      </c>
      <c r="AN212" s="237">
        <v>0</v>
      </c>
      <c r="AO212" s="237">
        <v>0</v>
      </c>
      <c r="AP212" s="234"/>
      <c r="AQ212" s="234">
        <v>0</v>
      </c>
      <c r="AR212" s="237">
        <v>0</v>
      </c>
      <c r="AS212" s="237">
        <v>0</v>
      </c>
      <c r="AT212" s="230"/>
      <c r="AU212" s="230"/>
      <c r="AV212" s="238">
        <f t="shared" si="70"/>
        <v>10</v>
      </c>
      <c r="AW212" s="238">
        <f t="shared" si="70"/>
        <v>10</v>
      </c>
      <c r="AX212" s="234">
        <v>10</v>
      </c>
      <c r="AY212" s="234">
        <v>10</v>
      </c>
      <c r="AZ212" s="229"/>
      <c r="BA212" s="229">
        <v>0</v>
      </c>
      <c r="BB212" s="229"/>
      <c r="BC212" s="229">
        <v>0</v>
      </c>
      <c r="BD212" s="232">
        <v>44962</v>
      </c>
      <c r="BE212" s="232">
        <v>44966</v>
      </c>
      <c r="BF212" s="239" t="s">
        <v>422</v>
      </c>
      <c r="BG212" s="230" t="s">
        <v>231</v>
      </c>
      <c r="BH212" s="230">
        <v>0</v>
      </c>
      <c r="BI212" s="240"/>
      <c r="BJ212" s="241">
        <v>0</v>
      </c>
      <c r="BK212" s="242" t="s">
        <v>1010</v>
      </c>
      <c r="BL212" s="242"/>
      <c r="BM212" s="242" t="s">
        <v>382</v>
      </c>
      <c r="BN212" s="231" t="s">
        <v>200</v>
      </c>
      <c r="BO212" s="231">
        <f t="shared" si="71"/>
        <v>2023</v>
      </c>
      <c r="BP212" s="231">
        <f t="shared" si="72"/>
        <v>1</v>
      </c>
      <c r="BQ212" s="231" t="str">
        <f t="shared" si="82"/>
        <v>MMMM</v>
      </c>
      <c r="BR212" s="231" t="s">
        <v>201</v>
      </c>
      <c r="BS212" s="231">
        <f t="shared" si="73"/>
        <v>5</v>
      </c>
      <c r="BT212" s="231">
        <v>10</v>
      </c>
      <c r="BU212" s="231" t="s">
        <v>201</v>
      </c>
      <c r="BV212" s="231">
        <v>1</v>
      </c>
      <c r="BW212" s="231"/>
      <c r="BX212" s="231"/>
      <c r="BY212" s="231"/>
      <c r="BZ212" s="238">
        <f t="shared" si="74"/>
        <v>0</v>
      </c>
      <c r="CA212" s="231"/>
      <c r="CB212" s="231" t="str">
        <f t="shared" si="81"/>
        <v>Урганч шаҳар ҳокими ўринбосари</v>
      </c>
      <c r="CC212" s="231" t="s">
        <v>304</v>
      </c>
      <c r="CD212" s="231" t="s">
        <v>305</v>
      </c>
      <c r="CE212" s="231" t="s">
        <v>206</v>
      </c>
      <c r="CF212" s="231" t="s">
        <v>1036</v>
      </c>
      <c r="CG212" s="231" t="s">
        <v>472</v>
      </c>
      <c r="CH212" s="231"/>
      <c r="CI212" s="231"/>
      <c r="CJ212" s="231"/>
      <c r="CK212" s="243">
        <v>16</v>
      </c>
      <c r="CL212" s="243">
        <v>24</v>
      </c>
      <c r="CM212" s="244">
        <f t="shared" si="78"/>
        <v>8</v>
      </c>
      <c r="CN212" s="243"/>
      <c r="CO212" s="243">
        <f t="shared" si="79"/>
        <v>8</v>
      </c>
      <c r="CP212" s="245">
        <f t="shared" si="80"/>
        <v>-2</v>
      </c>
      <c r="CR212" s="226"/>
    </row>
    <row r="213" spans="1:96" s="246" customFormat="1" ht="39" customHeight="1" x14ac:dyDescent="0.25">
      <c r="A213" s="227">
        <v>5</v>
      </c>
      <c r="B213" s="228">
        <f t="shared" si="77"/>
        <v>204</v>
      </c>
      <c r="C213" s="229">
        <v>19133</v>
      </c>
      <c r="D213" s="228" t="s">
        <v>185</v>
      </c>
      <c r="E213" s="228" t="s">
        <v>2</v>
      </c>
      <c r="F213" s="230" t="s">
        <v>3</v>
      </c>
      <c r="G213" s="231" t="s">
        <v>1077</v>
      </c>
      <c r="H213" s="231" t="s">
        <v>1078</v>
      </c>
      <c r="I213" s="230" t="s">
        <v>1079</v>
      </c>
      <c r="J213" s="232">
        <f t="shared" si="68"/>
        <v>0</v>
      </c>
      <c r="K213" s="232">
        <v>44962</v>
      </c>
      <c r="L213" s="230" t="s">
        <v>189</v>
      </c>
      <c r="M213" s="233">
        <v>304724851</v>
      </c>
      <c r="N213" s="228" t="s">
        <v>276</v>
      </c>
      <c r="O213" s="228" t="s">
        <v>277</v>
      </c>
      <c r="P213" s="230" t="s">
        <v>193</v>
      </c>
      <c r="Q213" s="230" t="s">
        <v>316</v>
      </c>
      <c r="R213" s="230" t="s">
        <v>317</v>
      </c>
      <c r="S213" s="230" t="s">
        <v>318</v>
      </c>
      <c r="T213" s="230">
        <v>45</v>
      </c>
      <c r="U213" s="234">
        <v>2025</v>
      </c>
      <c r="V213" s="234">
        <v>1680</v>
      </c>
      <c r="W213" s="234">
        <v>0</v>
      </c>
      <c r="X213" s="234">
        <v>0</v>
      </c>
      <c r="Y213" s="234">
        <v>194</v>
      </c>
      <c r="Z213" s="235">
        <f t="shared" si="69"/>
        <v>5460</v>
      </c>
      <c r="AA213" s="235">
        <f t="shared" si="69"/>
        <v>10000</v>
      </c>
      <c r="AB213" s="236">
        <f t="shared" si="69"/>
        <v>5000</v>
      </c>
      <c r="AC213" s="236">
        <f t="shared" si="69"/>
        <v>5000</v>
      </c>
      <c r="AD213" s="234">
        <v>460</v>
      </c>
      <c r="AE213" s="234">
        <v>5000</v>
      </c>
      <c r="AF213" s="237">
        <v>5000</v>
      </c>
      <c r="AG213" s="237">
        <v>5000</v>
      </c>
      <c r="AH213" s="234">
        <v>5000</v>
      </c>
      <c r="AI213" s="234">
        <v>5000</v>
      </c>
      <c r="AJ213" s="237">
        <v>0</v>
      </c>
      <c r="AK213" s="237">
        <v>0</v>
      </c>
      <c r="AL213" s="234"/>
      <c r="AM213" s="234">
        <v>0</v>
      </c>
      <c r="AN213" s="237">
        <v>0</v>
      </c>
      <c r="AO213" s="237">
        <v>0</v>
      </c>
      <c r="AP213" s="234"/>
      <c r="AQ213" s="234">
        <v>0</v>
      </c>
      <c r="AR213" s="237">
        <v>0</v>
      </c>
      <c r="AS213" s="237">
        <v>0</v>
      </c>
      <c r="AT213" s="230"/>
      <c r="AU213" s="230"/>
      <c r="AV213" s="238">
        <f t="shared" si="70"/>
        <v>20</v>
      </c>
      <c r="AW213" s="238">
        <f t="shared" si="70"/>
        <v>20</v>
      </c>
      <c r="AX213" s="234">
        <v>20</v>
      </c>
      <c r="AY213" s="234">
        <v>20</v>
      </c>
      <c r="AZ213" s="229"/>
      <c r="BA213" s="229">
        <v>0</v>
      </c>
      <c r="BB213" s="229"/>
      <c r="BC213" s="229">
        <v>0</v>
      </c>
      <c r="BD213" s="232">
        <v>44962</v>
      </c>
      <c r="BE213" s="232">
        <v>44958</v>
      </c>
      <c r="BF213" s="239" t="s">
        <v>0</v>
      </c>
      <c r="BG213" s="230" t="s">
        <v>394</v>
      </c>
      <c r="BH213" s="230"/>
      <c r="BI213" s="240"/>
      <c r="BJ213" s="241"/>
      <c r="BK213" s="242" t="s">
        <v>1010</v>
      </c>
      <c r="BL213" s="242"/>
      <c r="BM213" s="242" t="s">
        <v>382</v>
      </c>
      <c r="BN213" s="231" t="s">
        <v>641</v>
      </c>
      <c r="BO213" s="231">
        <f t="shared" si="71"/>
        <v>2023</v>
      </c>
      <c r="BP213" s="231">
        <f t="shared" si="72"/>
        <v>1</v>
      </c>
      <c r="BQ213" s="231" t="str">
        <f t="shared" si="82"/>
        <v>MMMM</v>
      </c>
      <c r="BR213" s="231" t="s">
        <v>201</v>
      </c>
      <c r="BS213" s="231">
        <f t="shared" si="73"/>
        <v>5</v>
      </c>
      <c r="BT213" s="231">
        <v>10</v>
      </c>
      <c r="BU213" s="231" t="s">
        <v>201</v>
      </c>
      <c r="BV213" s="231">
        <v>1</v>
      </c>
      <c r="BW213" s="231"/>
      <c r="BX213" s="231"/>
      <c r="BY213" s="231"/>
      <c r="BZ213" s="238">
        <f t="shared" si="74"/>
        <v>0</v>
      </c>
      <c r="CA213" s="231"/>
      <c r="CB213" s="231" t="str">
        <f t="shared" si="81"/>
        <v>Хоразм вилояти Инвестициялар, саноат ва савдо бош бошқармаси бошлиғи биринчи ўринбосари</v>
      </c>
      <c r="CC213" s="231" t="s">
        <v>233</v>
      </c>
      <c r="CD213" s="231" t="s">
        <v>320</v>
      </c>
      <c r="CE213" s="231" t="s">
        <v>206</v>
      </c>
      <c r="CF213" s="231" t="s">
        <v>1016</v>
      </c>
      <c r="CG213" s="231" t="s">
        <v>206</v>
      </c>
      <c r="CH213" s="231"/>
      <c r="CI213" s="231"/>
      <c r="CJ213" s="231"/>
      <c r="CK213" s="243">
        <v>44</v>
      </c>
      <c r="CL213" s="243">
        <v>36</v>
      </c>
      <c r="CM213" s="244">
        <f t="shared" si="78"/>
        <v>-8</v>
      </c>
      <c r="CN213" s="243"/>
      <c r="CO213" s="243">
        <f t="shared" si="79"/>
        <v>-8</v>
      </c>
      <c r="CP213" s="245">
        <f t="shared" si="80"/>
        <v>-28</v>
      </c>
      <c r="CR213" s="226"/>
    </row>
    <row r="214" spans="1:96" s="246" customFormat="1" ht="39" customHeight="1" x14ac:dyDescent="0.25">
      <c r="A214" s="227">
        <v>5</v>
      </c>
      <c r="B214" s="228">
        <f t="shared" si="77"/>
        <v>205</v>
      </c>
      <c r="C214" s="229">
        <v>19137</v>
      </c>
      <c r="D214" s="228" t="s">
        <v>185</v>
      </c>
      <c r="E214" s="228" t="s">
        <v>2</v>
      </c>
      <c r="F214" s="230" t="s">
        <v>3</v>
      </c>
      <c r="G214" s="231" t="s">
        <v>1080</v>
      </c>
      <c r="H214" s="231" t="s">
        <v>1081</v>
      </c>
      <c r="I214" s="230" t="s">
        <v>1082</v>
      </c>
      <c r="J214" s="232">
        <f t="shared" si="68"/>
        <v>0</v>
      </c>
      <c r="K214" s="232">
        <v>45078</v>
      </c>
      <c r="L214" s="230" t="s">
        <v>189</v>
      </c>
      <c r="M214" s="233">
        <v>303496464</v>
      </c>
      <c r="N214" s="228" t="s">
        <v>1083</v>
      </c>
      <c r="O214" s="228" t="s">
        <v>252</v>
      </c>
      <c r="P214" s="230" t="s">
        <v>213</v>
      </c>
      <c r="Q214" s="230" t="s">
        <v>550</v>
      </c>
      <c r="R214" s="230"/>
      <c r="S214" s="230" t="s">
        <v>1021</v>
      </c>
      <c r="T214" s="230">
        <v>420</v>
      </c>
      <c r="U214" s="234">
        <v>550</v>
      </c>
      <c r="V214" s="234">
        <v>275</v>
      </c>
      <c r="W214" s="234">
        <v>0</v>
      </c>
      <c r="X214" s="234">
        <v>0</v>
      </c>
      <c r="Y214" s="234">
        <v>38</v>
      </c>
      <c r="Z214" s="235">
        <f t="shared" si="69"/>
        <v>1200</v>
      </c>
      <c r="AA214" s="235">
        <f t="shared" si="69"/>
        <v>1100</v>
      </c>
      <c r="AB214" s="236">
        <f t="shared" si="69"/>
        <v>1007</v>
      </c>
      <c r="AC214" s="236">
        <f t="shared" si="69"/>
        <v>1007</v>
      </c>
      <c r="AD214" s="234">
        <v>300</v>
      </c>
      <c r="AE214" s="234">
        <v>200</v>
      </c>
      <c r="AF214" s="237">
        <v>300</v>
      </c>
      <c r="AG214" s="237">
        <v>300</v>
      </c>
      <c r="AH214" s="234">
        <v>900</v>
      </c>
      <c r="AI214" s="234">
        <v>900</v>
      </c>
      <c r="AJ214" s="237">
        <v>707</v>
      </c>
      <c r="AK214" s="237">
        <v>707</v>
      </c>
      <c r="AL214" s="234"/>
      <c r="AM214" s="234">
        <v>0</v>
      </c>
      <c r="AN214" s="237">
        <v>0</v>
      </c>
      <c r="AO214" s="237">
        <v>0</v>
      </c>
      <c r="AP214" s="234"/>
      <c r="AQ214" s="234">
        <v>0</v>
      </c>
      <c r="AR214" s="237">
        <v>0</v>
      </c>
      <c r="AS214" s="237">
        <v>0</v>
      </c>
      <c r="AT214" s="230"/>
      <c r="AU214" s="230"/>
      <c r="AV214" s="238">
        <f t="shared" si="70"/>
        <v>7</v>
      </c>
      <c r="AW214" s="238">
        <f t="shared" si="70"/>
        <v>7</v>
      </c>
      <c r="AX214" s="234">
        <v>7</v>
      </c>
      <c r="AY214" s="234">
        <v>7</v>
      </c>
      <c r="AZ214" s="229"/>
      <c r="BA214" s="234">
        <v>0</v>
      </c>
      <c r="BB214" s="229"/>
      <c r="BC214" s="234">
        <v>0</v>
      </c>
      <c r="BD214" s="232">
        <v>45078</v>
      </c>
      <c r="BE214" s="232">
        <v>45075</v>
      </c>
      <c r="BF214" s="239" t="s">
        <v>376</v>
      </c>
      <c r="BG214" s="230" t="s">
        <v>197</v>
      </c>
      <c r="BH214" s="230">
        <v>0</v>
      </c>
      <c r="BI214" s="240"/>
      <c r="BJ214" s="241">
        <v>0</v>
      </c>
      <c r="BK214" s="242" t="s">
        <v>1010</v>
      </c>
      <c r="BL214" s="242"/>
      <c r="BM214" s="242" t="s">
        <v>382</v>
      </c>
      <c r="BN214" s="231" t="s">
        <v>200</v>
      </c>
      <c r="BO214" s="231">
        <f t="shared" si="71"/>
        <v>2023</v>
      </c>
      <c r="BP214" s="231">
        <f t="shared" si="72"/>
        <v>2</v>
      </c>
      <c r="BQ214" s="231" t="str">
        <f t="shared" si="82"/>
        <v>MMMM</v>
      </c>
      <c r="BR214" s="231"/>
      <c r="BS214" s="231">
        <f t="shared" si="73"/>
        <v>1</v>
      </c>
      <c r="BT214" s="231"/>
      <c r="BU214" s="231" t="s">
        <v>218</v>
      </c>
      <c r="BV214" s="231"/>
      <c r="BW214" s="231"/>
      <c r="BX214" s="231"/>
      <c r="BY214" s="231"/>
      <c r="BZ214" s="238">
        <f t="shared" si="74"/>
        <v>0</v>
      </c>
      <c r="CA214" s="231"/>
      <c r="CB214" s="231" t="str">
        <f t="shared" si="81"/>
        <v>Урганч шаҳар ҳокими ўринбосари</v>
      </c>
      <c r="CC214" s="231" t="s">
        <v>552</v>
      </c>
      <c r="CD214" s="231" t="s">
        <v>553</v>
      </c>
      <c r="CE214" s="231" t="s">
        <v>554</v>
      </c>
      <c r="CF214" s="231" t="s">
        <v>1016</v>
      </c>
      <c r="CG214" s="231" t="s">
        <v>206</v>
      </c>
      <c r="CH214" s="231"/>
      <c r="CI214" s="231"/>
      <c r="CJ214" s="231"/>
      <c r="CK214" s="243">
        <v>1</v>
      </c>
      <c r="CL214" s="243">
        <v>1</v>
      </c>
      <c r="CM214" s="244">
        <f t="shared" si="78"/>
        <v>0</v>
      </c>
      <c r="CN214" s="243"/>
      <c r="CO214" s="243">
        <f t="shared" si="79"/>
        <v>0</v>
      </c>
      <c r="CP214" s="245">
        <f t="shared" si="80"/>
        <v>-7</v>
      </c>
      <c r="CR214" s="226"/>
    </row>
    <row r="215" spans="1:96" s="246" customFormat="1" ht="39" customHeight="1" x14ac:dyDescent="0.25">
      <c r="A215" s="227">
        <v>5</v>
      </c>
      <c r="B215" s="228">
        <f t="shared" si="77"/>
        <v>206</v>
      </c>
      <c r="C215" s="229">
        <v>19136</v>
      </c>
      <c r="D215" s="228" t="s">
        <v>185</v>
      </c>
      <c r="E215" s="228" t="s">
        <v>2</v>
      </c>
      <c r="F215" s="230" t="s">
        <v>3</v>
      </c>
      <c r="G215" s="231" t="s">
        <v>1084</v>
      </c>
      <c r="H215" s="231" t="s">
        <v>1085</v>
      </c>
      <c r="I215" s="230" t="s">
        <v>1086</v>
      </c>
      <c r="J215" s="232">
        <f t="shared" si="68"/>
        <v>0</v>
      </c>
      <c r="K215" s="232">
        <v>45017</v>
      </c>
      <c r="L215" s="230" t="s">
        <v>189</v>
      </c>
      <c r="M215" s="233">
        <v>303441969</v>
      </c>
      <c r="N215" s="228" t="s">
        <v>1020</v>
      </c>
      <c r="O215" s="228" t="s">
        <v>192</v>
      </c>
      <c r="P215" s="230" t="s">
        <v>193</v>
      </c>
      <c r="Q215" s="230" t="s">
        <v>288</v>
      </c>
      <c r="R215" s="230" t="s">
        <v>289</v>
      </c>
      <c r="S215" s="230" t="s">
        <v>290</v>
      </c>
      <c r="T215" s="230">
        <v>5400</v>
      </c>
      <c r="U215" s="234">
        <v>900</v>
      </c>
      <c r="V215" s="234">
        <v>400</v>
      </c>
      <c r="W215" s="234">
        <v>0</v>
      </c>
      <c r="X215" s="234">
        <v>0</v>
      </c>
      <c r="Y215" s="234">
        <v>63</v>
      </c>
      <c r="Z215" s="235">
        <f t="shared" si="69"/>
        <v>1000</v>
      </c>
      <c r="AA215" s="235">
        <f t="shared" si="69"/>
        <v>750</v>
      </c>
      <c r="AB215" s="236">
        <f t="shared" si="69"/>
        <v>1000</v>
      </c>
      <c r="AC215" s="236">
        <f t="shared" si="69"/>
        <v>1000</v>
      </c>
      <c r="AD215" s="234">
        <v>600</v>
      </c>
      <c r="AE215" s="234">
        <v>350</v>
      </c>
      <c r="AF215" s="237">
        <v>600</v>
      </c>
      <c r="AG215" s="237">
        <v>600</v>
      </c>
      <c r="AH215" s="234">
        <v>400</v>
      </c>
      <c r="AI215" s="234">
        <v>400</v>
      </c>
      <c r="AJ215" s="237">
        <v>400</v>
      </c>
      <c r="AK215" s="237">
        <v>400</v>
      </c>
      <c r="AL215" s="234"/>
      <c r="AM215" s="234">
        <v>0</v>
      </c>
      <c r="AN215" s="237">
        <v>0</v>
      </c>
      <c r="AO215" s="237">
        <v>0</v>
      </c>
      <c r="AP215" s="234"/>
      <c r="AQ215" s="234">
        <v>0</v>
      </c>
      <c r="AR215" s="237">
        <v>0</v>
      </c>
      <c r="AS215" s="237">
        <v>0</v>
      </c>
      <c r="AT215" s="230"/>
      <c r="AU215" s="230"/>
      <c r="AV215" s="238">
        <f t="shared" si="70"/>
        <v>9</v>
      </c>
      <c r="AW215" s="238">
        <f t="shared" si="70"/>
        <v>9</v>
      </c>
      <c r="AX215" s="234">
        <v>9</v>
      </c>
      <c r="AY215" s="234">
        <v>9</v>
      </c>
      <c r="AZ215" s="229"/>
      <c r="BA215" s="234">
        <v>0</v>
      </c>
      <c r="BB215" s="229"/>
      <c r="BC215" s="234">
        <v>0</v>
      </c>
      <c r="BD215" s="232">
        <v>45017</v>
      </c>
      <c r="BE215" s="232">
        <v>45015</v>
      </c>
      <c r="BF215" s="239" t="s">
        <v>458</v>
      </c>
      <c r="BG215" s="230" t="s">
        <v>217</v>
      </c>
      <c r="BH215" s="230">
        <v>0</v>
      </c>
      <c r="BI215" s="240"/>
      <c r="BJ215" s="241">
        <v>0</v>
      </c>
      <c r="BK215" s="242" t="s">
        <v>1010</v>
      </c>
      <c r="BL215" s="242"/>
      <c r="BM215" s="242" t="s">
        <v>382</v>
      </c>
      <c r="BN215" s="231" t="s">
        <v>200</v>
      </c>
      <c r="BO215" s="231">
        <f t="shared" si="71"/>
        <v>2023</v>
      </c>
      <c r="BP215" s="231">
        <f t="shared" si="72"/>
        <v>2</v>
      </c>
      <c r="BQ215" s="231" t="str">
        <f t="shared" si="82"/>
        <v>MMMM</v>
      </c>
      <c r="BR215" s="231"/>
      <c r="BS215" s="231">
        <f t="shared" si="73"/>
        <v>1</v>
      </c>
      <c r="BT215" s="231">
        <v>31</v>
      </c>
      <c r="BU215" s="231" t="s">
        <v>255</v>
      </c>
      <c r="BV215" s="231">
        <v>1</v>
      </c>
      <c r="BW215" s="231"/>
      <c r="BX215" s="231"/>
      <c r="BY215" s="231"/>
      <c r="BZ215" s="238">
        <f t="shared" si="74"/>
        <v>0</v>
      </c>
      <c r="CA215" s="231"/>
      <c r="CB215" s="231" t="str">
        <f t="shared" si="81"/>
        <v>Урганч шаҳар ҳокими ўринбосари</v>
      </c>
      <c r="CC215" s="231" t="s">
        <v>233</v>
      </c>
      <c r="CD215" s="231" t="s">
        <v>292</v>
      </c>
      <c r="CE215" s="231" t="s">
        <v>206</v>
      </c>
      <c r="CF215" s="231" t="s">
        <v>1016</v>
      </c>
      <c r="CG215" s="231" t="s">
        <v>206</v>
      </c>
      <c r="CH215" s="231"/>
      <c r="CI215" s="231"/>
      <c r="CJ215" s="231"/>
      <c r="CK215" s="243">
        <v>4</v>
      </c>
      <c r="CL215" s="243">
        <v>5</v>
      </c>
      <c r="CM215" s="244">
        <f t="shared" si="78"/>
        <v>1</v>
      </c>
      <c r="CN215" s="243"/>
      <c r="CO215" s="243">
        <f t="shared" si="79"/>
        <v>1</v>
      </c>
      <c r="CP215" s="245">
        <f t="shared" si="80"/>
        <v>-8</v>
      </c>
      <c r="CR215" s="226"/>
    </row>
    <row r="216" spans="1:96" s="246" customFormat="1" ht="39" customHeight="1" x14ac:dyDescent="0.25">
      <c r="A216" s="227">
        <v>5</v>
      </c>
      <c r="B216" s="228">
        <f t="shared" si="77"/>
        <v>207</v>
      </c>
      <c r="C216" s="229">
        <v>19113</v>
      </c>
      <c r="D216" s="228" t="s">
        <v>185</v>
      </c>
      <c r="E216" s="228" t="s">
        <v>2</v>
      </c>
      <c r="F216" s="230" t="s">
        <v>3</v>
      </c>
      <c r="G216" s="231" t="s">
        <v>1087</v>
      </c>
      <c r="H216" s="231" t="s">
        <v>1088</v>
      </c>
      <c r="I216" s="230" t="s">
        <v>1089</v>
      </c>
      <c r="J216" s="232">
        <f t="shared" si="68"/>
        <v>0</v>
      </c>
      <c r="K216" s="232">
        <v>45170</v>
      </c>
      <c r="L216" s="230" t="s">
        <v>189</v>
      </c>
      <c r="M216" s="233">
        <v>303431030</v>
      </c>
      <c r="N216" s="228" t="s">
        <v>1035</v>
      </c>
      <c r="O216" s="228" t="s">
        <v>252</v>
      </c>
      <c r="P216" s="230" t="s">
        <v>213</v>
      </c>
      <c r="Q216" s="230" t="s">
        <v>550</v>
      </c>
      <c r="R216" s="230"/>
      <c r="S216" s="230" t="s">
        <v>1090</v>
      </c>
      <c r="T216" s="230">
        <v>1000</v>
      </c>
      <c r="U216" s="234">
        <v>15000</v>
      </c>
      <c r="V216" s="234">
        <v>3750</v>
      </c>
      <c r="W216" s="234">
        <v>700</v>
      </c>
      <c r="X216" s="234">
        <v>1000</v>
      </c>
      <c r="Y216" s="234">
        <v>1500</v>
      </c>
      <c r="Z216" s="235">
        <f t="shared" ref="Z216:AC247" si="83">+AD216+AH216+AL216*11.9+AP216*11.9</f>
        <v>16350</v>
      </c>
      <c r="AA216" s="235">
        <f t="shared" si="83"/>
        <v>12400</v>
      </c>
      <c r="AB216" s="236">
        <f t="shared" si="83"/>
        <v>22812.400000000001</v>
      </c>
      <c r="AC216" s="236">
        <f t="shared" si="83"/>
        <v>22812.400000000001</v>
      </c>
      <c r="AD216" s="234">
        <v>5450</v>
      </c>
      <c r="AE216" s="234">
        <v>1500</v>
      </c>
      <c r="AF216" s="237">
        <v>5450</v>
      </c>
      <c r="AG216" s="237">
        <v>5450</v>
      </c>
      <c r="AH216" s="234">
        <v>10900</v>
      </c>
      <c r="AI216" s="234">
        <v>10900</v>
      </c>
      <c r="AJ216" s="237">
        <v>10032</v>
      </c>
      <c r="AK216" s="237">
        <v>10032</v>
      </c>
      <c r="AL216" s="234"/>
      <c r="AM216" s="234">
        <v>0</v>
      </c>
      <c r="AN216" s="237">
        <v>616</v>
      </c>
      <c r="AO216" s="237">
        <v>616</v>
      </c>
      <c r="AP216" s="234"/>
      <c r="AQ216" s="234">
        <v>0</v>
      </c>
      <c r="AR216" s="237">
        <v>0</v>
      </c>
      <c r="AS216" s="237">
        <v>0</v>
      </c>
      <c r="AT216" s="230"/>
      <c r="AU216" s="230"/>
      <c r="AV216" s="238">
        <f t="shared" ref="AV216:AW247" si="84">+AX216+AZ216+BB216</f>
        <v>500</v>
      </c>
      <c r="AW216" s="238">
        <f t="shared" si="84"/>
        <v>500</v>
      </c>
      <c r="AX216" s="234">
        <v>500</v>
      </c>
      <c r="AY216" s="234">
        <v>500</v>
      </c>
      <c r="AZ216" s="229"/>
      <c r="BA216" s="234">
        <v>0</v>
      </c>
      <c r="BB216" s="229"/>
      <c r="BC216" s="234">
        <v>0</v>
      </c>
      <c r="BD216" s="232">
        <v>45170</v>
      </c>
      <c r="BE216" s="232">
        <v>45029</v>
      </c>
      <c r="BF216" s="239" t="s">
        <v>230</v>
      </c>
      <c r="BG216" s="230" t="s">
        <v>382</v>
      </c>
      <c r="BH216" s="230">
        <v>0</v>
      </c>
      <c r="BI216" s="240"/>
      <c r="BJ216" s="241">
        <v>0</v>
      </c>
      <c r="BK216" s="242" t="s">
        <v>1010</v>
      </c>
      <c r="BL216" s="242"/>
      <c r="BM216" s="242" t="s">
        <v>382</v>
      </c>
      <c r="BN216" s="231" t="s">
        <v>551</v>
      </c>
      <c r="BO216" s="231">
        <f t="shared" si="71"/>
        <v>2023</v>
      </c>
      <c r="BP216" s="231">
        <f t="shared" si="72"/>
        <v>3</v>
      </c>
      <c r="BQ216" s="231" t="str">
        <f t="shared" si="82"/>
        <v>MMMM</v>
      </c>
      <c r="BR216" s="231"/>
      <c r="BS216" s="231">
        <f t="shared" si="73"/>
        <v>1</v>
      </c>
      <c r="BT216" s="231">
        <v>28</v>
      </c>
      <c r="BU216" s="231" t="s">
        <v>232</v>
      </c>
      <c r="BV216" s="231">
        <v>2</v>
      </c>
      <c r="BW216" s="231"/>
      <c r="BX216" s="231"/>
      <c r="BY216" s="231">
        <v>1</v>
      </c>
      <c r="BZ216" s="238">
        <f t="shared" si="74"/>
        <v>0</v>
      </c>
      <c r="CA216" s="231"/>
      <c r="CB216" s="231" t="str">
        <f t="shared" si="81"/>
        <v>Хоразм вилояти Инвестициялар, саноат ва савдо бош бошқармаси бошлиғи</v>
      </c>
      <c r="CC216" s="231" t="s">
        <v>552</v>
      </c>
      <c r="CD216" s="231" t="s">
        <v>553</v>
      </c>
      <c r="CE216" s="231" t="s">
        <v>554</v>
      </c>
      <c r="CF216" s="231" t="s">
        <v>1036</v>
      </c>
      <c r="CG216" s="231" t="s">
        <v>472</v>
      </c>
      <c r="CH216" s="231"/>
      <c r="CI216" s="231"/>
      <c r="CJ216" s="231"/>
      <c r="CK216" s="243">
        <v>9</v>
      </c>
      <c r="CL216" s="243">
        <v>9</v>
      </c>
      <c r="CM216" s="244">
        <f t="shared" si="78"/>
        <v>0</v>
      </c>
      <c r="CN216" s="243"/>
      <c r="CO216" s="243">
        <f t="shared" si="79"/>
        <v>0</v>
      </c>
      <c r="CP216" s="245">
        <f t="shared" si="80"/>
        <v>-500</v>
      </c>
      <c r="CR216" s="226"/>
    </row>
    <row r="217" spans="1:96" s="246" customFormat="1" ht="39" customHeight="1" x14ac:dyDescent="0.25">
      <c r="A217" s="227">
        <v>5</v>
      </c>
      <c r="B217" s="228">
        <f t="shared" si="77"/>
        <v>208</v>
      </c>
      <c r="C217" s="229">
        <v>19105</v>
      </c>
      <c r="D217" s="228" t="s">
        <v>185</v>
      </c>
      <c r="E217" s="228" t="s">
        <v>2</v>
      </c>
      <c r="F217" s="230" t="s">
        <v>3</v>
      </c>
      <c r="G217" s="231" t="s">
        <v>1091</v>
      </c>
      <c r="H217" s="231" t="s">
        <v>1092</v>
      </c>
      <c r="I217" s="230" t="s">
        <v>1093</v>
      </c>
      <c r="J217" s="232">
        <f t="shared" si="68"/>
        <v>0</v>
      </c>
      <c r="K217" s="232">
        <v>45046</v>
      </c>
      <c r="L217" s="230" t="s">
        <v>189</v>
      </c>
      <c r="M217" s="233">
        <v>302967044</v>
      </c>
      <c r="N217" s="228" t="s">
        <v>1094</v>
      </c>
      <c r="O217" s="228" t="s">
        <v>192</v>
      </c>
      <c r="P217" s="230" t="s">
        <v>193</v>
      </c>
      <c r="Q217" s="230" t="s">
        <v>437</v>
      </c>
      <c r="R217" s="230"/>
      <c r="S217" s="230" t="s">
        <v>195</v>
      </c>
      <c r="T217" s="230" t="s">
        <v>184</v>
      </c>
      <c r="U217" s="234">
        <v>900</v>
      </c>
      <c r="V217" s="234">
        <v>684</v>
      </c>
      <c r="W217" s="234">
        <v>0</v>
      </c>
      <c r="X217" s="234">
        <v>0</v>
      </c>
      <c r="Y217" s="234">
        <v>57.750000000000007</v>
      </c>
      <c r="Z217" s="235">
        <f t="shared" si="83"/>
        <v>2300</v>
      </c>
      <c r="AA217" s="235">
        <f t="shared" si="83"/>
        <v>2200</v>
      </c>
      <c r="AB217" s="236">
        <f t="shared" si="83"/>
        <v>2300</v>
      </c>
      <c r="AC217" s="236">
        <f t="shared" si="83"/>
        <v>2300</v>
      </c>
      <c r="AD217" s="234">
        <v>1500</v>
      </c>
      <c r="AE217" s="234">
        <v>1400</v>
      </c>
      <c r="AF217" s="237">
        <v>1500</v>
      </c>
      <c r="AG217" s="237">
        <v>1500</v>
      </c>
      <c r="AH217" s="234">
        <v>800</v>
      </c>
      <c r="AI217" s="234">
        <v>800</v>
      </c>
      <c r="AJ217" s="237">
        <v>800</v>
      </c>
      <c r="AK217" s="237">
        <v>800</v>
      </c>
      <c r="AL217" s="234"/>
      <c r="AM217" s="234">
        <v>0</v>
      </c>
      <c r="AN217" s="237">
        <v>0</v>
      </c>
      <c r="AO217" s="237">
        <v>0</v>
      </c>
      <c r="AP217" s="234"/>
      <c r="AQ217" s="234">
        <v>0</v>
      </c>
      <c r="AR217" s="237">
        <v>0</v>
      </c>
      <c r="AS217" s="237">
        <v>0</v>
      </c>
      <c r="AT217" s="230"/>
      <c r="AU217" s="230"/>
      <c r="AV217" s="238">
        <f t="shared" si="84"/>
        <v>10</v>
      </c>
      <c r="AW217" s="238">
        <f t="shared" si="84"/>
        <v>10</v>
      </c>
      <c r="AX217" s="234">
        <v>10</v>
      </c>
      <c r="AY217" s="234">
        <v>10</v>
      </c>
      <c r="AZ217" s="229"/>
      <c r="BA217" s="234">
        <v>0</v>
      </c>
      <c r="BB217" s="229"/>
      <c r="BC217" s="234">
        <v>0</v>
      </c>
      <c r="BD217" s="232">
        <v>45046</v>
      </c>
      <c r="BE217" s="232">
        <v>45003</v>
      </c>
      <c r="BF217" s="239" t="s">
        <v>452</v>
      </c>
      <c r="BG217" s="230" t="s">
        <v>217</v>
      </c>
      <c r="BH217" s="230">
        <v>0</v>
      </c>
      <c r="BI217" s="240"/>
      <c r="BJ217" s="241">
        <v>0</v>
      </c>
      <c r="BK217" s="242" t="s">
        <v>1010</v>
      </c>
      <c r="BL217" s="242"/>
      <c r="BM217" s="242" t="s">
        <v>382</v>
      </c>
      <c r="BN217" s="231" t="s">
        <v>200</v>
      </c>
      <c r="BO217" s="231">
        <f t="shared" si="71"/>
        <v>2023</v>
      </c>
      <c r="BP217" s="231">
        <f t="shared" si="72"/>
        <v>2</v>
      </c>
      <c r="BQ217" s="231" t="str">
        <f t="shared" si="82"/>
        <v>MMMM</v>
      </c>
      <c r="BR217" s="231"/>
      <c r="BS217" s="231">
        <f t="shared" si="73"/>
        <v>30</v>
      </c>
      <c r="BT217" s="231">
        <v>24</v>
      </c>
      <c r="BU217" s="231" t="s">
        <v>255</v>
      </c>
      <c r="BV217" s="231">
        <v>1</v>
      </c>
      <c r="BW217" s="231"/>
      <c r="BX217" s="231"/>
      <c r="BY217" s="231"/>
      <c r="BZ217" s="238">
        <f t="shared" si="74"/>
        <v>0</v>
      </c>
      <c r="CA217" s="231"/>
      <c r="CB217" s="231" t="str">
        <f t="shared" si="81"/>
        <v>Урганч шаҳар ҳокими ўринбосари</v>
      </c>
      <c r="CC217" s="231" t="s">
        <v>202</v>
      </c>
      <c r="CD217" s="231" t="s">
        <v>1057</v>
      </c>
      <c r="CE217" s="231" t="s">
        <v>206</v>
      </c>
      <c r="CF217" s="231" t="s">
        <v>1036</v>
      </c>
      <c r="CG217" s="231" t="s">
        <v>472</v>
      </c>
      <c r="CH217" s="231"/>
      <c r="CI217" s="231"/>
      <c r="CJ217" s="231"/>
      <c r="CK217" s="243">
        <v>1</v>
      </c>
      <c r="CL217" s="243"/>
      <c r="CM217" s="244">
        <f t="shared" si="78"/>
        <v>-1</v>
      </c>
      <c r="CN217" s="243"/>
      <c r="CO217" s="243">
        <f t="shared" si="79"/>
        <v>-1</v>
      </c>
      <c r="CP217" s="245">
        <f t="shared" si="80"/>
        <v>-11</v>
      </c>
      <c r="CR217" s="226"/>
    </row>
    <row r="218" spans="1:96" s="246" customFormat="1" ht="39" customHeight="1" x14ac:dyDescent="0.25">
      <c r="A218" s="227">
        <v>5</v>
      </c>
      <c r="B218" s="228">
        <f t="shared" si="77"/>
        <v>209</v>
      </c>
      <c r="C218" s="229">
        <v>36656</v>
      </c>
      <c r="D218" s="228" t="s">
        <v>222</v>
      </c>
      <c r="E218" s="228" t="s">
        <v>2</v>
      </c>
      <c r="F218" s="230" t="s">
        <v>3</v>
      </c>
      <c r="G218" s="231" t="s">
        <v>1095</v>
      </c>
      <c r="H218" s="231" t="s">
        <v>1096</v>
      </c>
      <c r="I218" s="230" t="s">
        <v>1097</v>
      </c>
      <c r="J218" s="232">
        <f t="shared" si="68"/>
        <v>0</v>
      </c>
      <c r="K218" s="232">
        <v>45170</v>
      </c>
      <c r="L218" s="230" t="s">
        <v>189</v>
      </c>
      <c r="M218" s="242">
        <v>302092519</v>
      </c>
      <c r="N218" s="230" t="s">
        <v>276</v>
      </c>
      <c r="O218" s="230" t="s">
        <v>277</v>
      </c>
      <c r="P218" s="230" t="s">
        <v>193</v>
      </c>
      <c r="Q218" s="230" t="s">
        <v>437</v>
      </c>
      <c r="R218" s="230">
        <v>0</v>
      </c>
      <c r="S218" s="230">
        <v>0</v>
      </c>
      <c r="T218" s="230">
        <v>0</v>
      </c>
      <c r="U218" s="230">
        <v>0</v>
      </c>
      <c r="V218" s="230">
        <v>0</v>
      </c>
      <c r="W218" s="230">
        <v>0</v>
      </c>
      <c r="X218" s="230">
        <v>0</v>
      </c>
      <c r="Y218" s="234">
        <v>34.650000000000006</v>
      </c>
      <c r="Z218" s="235">
        <f t="shared" si="83"/>
        <v>1500</v>
      </c>
      <c r="AA218" s="235">
        <f t="shared" si="83"/>
        <v>1000</v>
      </c>
      <c r="AB218" s="236">
        <f t="shared" si="83"/>
        <v>1500</v>
      </c>
      <c r="AC218" s="236">
        <f t="shared" si="83"/>
        <v>1500</v>
      </c>
      <c r="AD218" s="234">
        <v>1000</v>
      </c>
      <c r="AE218" s="234">
        <v>500</v>
      </c>
      <c r="AF218" s="236">
        <v>1000</v>
      </c>
      <c r="AG218" s="236">
        <v>1000</v>
      </c>
      <c r="AH218" s="234">
        <v>500</v>
      </c>
      <c r="AI218" s="234">
        <v>500</v>
      </c>
      <c r="AJ218" s="237">
        <v>500</v>
      </c>
      <c r="AK218" s="237">
        <v>500</v>
      </c>
      <c r="AL218" s="234"/>
      <c r="AM218" s="234">
        <v>0</v>
      </c>
      <c r="AN218" s="237">
        <v>0</v>
      </c>
      <c r="AO218" s="237">
        <v>0</v>
      </c>
      <c r="AP218" s="234"/>
      <c r="AQ218" s="234">
        <v>0</v>
      </c>
      <c r="AR218" s="236">
        <v>0</v>
      </c>
      <c r="AS218" s="236">
        <v>0</v>
      </c>
      <c r="AT218" s="230"/>
      <c r="AU218" s="230"/>
      <c r="AV218" s="238">
        <f t="shared" si="84"/>
        <v>5</v>
      </c>
      <c r="AW218" s="238">
        <f t="shared" si="84"/>
        <v>5</v>
      </c>
      <c r="AX218" s="234">
        <v>5</v>
      </c>
      <c r="AY218" s="234">
        <v>5</v>
      </c>
      <c r="AZ218" s="229"/>
      <c r="BA218" s="234">
        <v>0</v>
      </c>
      <c r="BB218" s="229"/>
      <c r="BC218" s="234">
        <v>0</v>
      </c>
      <c r="BD218" s="232">
        <v>45170</v>
      </c>
      <c r="BE218" s="232">
        <v>45033</v>
      </c>
      <c r="BF218" s="239" t="s">
        <v>431</v>
      </c>
      <c r="BG218" s="230" t="s">
        <v>382</v>
      </c>
      <c r="BH218" s="230"/>
      <c r="BI218" s="240"/>
      <c r="BJ218" s="241"/>
      <c r="BK218" s="242" t="s">
        <v>1010</v>
      </c>
      <c r="BL218" s="242"/>
      <c r="BM218" s="242" t="s">
        <v>382</v>
      </c>
      <c r="BN218" s="231" t="s">
        <v>200</v>
      </c>
      <c r="BO218" s="231">
        <f t="shared" si="71"/>
        <v>2023</v>
      </c>
      <c r="BP218" s="231">
        <f t="shared" si="72"/>
        <v>3</v>
      </c>
      <c r="BQ218" s="231" t="str">
        <f t="shared" si="82"/>
        <v>MMMM</v>
      </c>
      <c r="BR218" s="231"/>
      <c r="BS218" s="231">
        <f t="shared" si="73"/>
        <v>1</v>
      </c>
      <c r="BT218" s="231">
        <v>21</v>
      </c>
      <c r="BU218" s="231" t="s">
        <v>232</v>
      </c>
      <c r="BV218" s="231">
        <v>2</v>
      </c>
      <c r="BW218" s="231"/>
      <c r="BX218" s="231"/>
      <c r="BY218" s="231"/>
      <c r="BZ218" s="238">
        <f t="shared" si="74"/>
        <v>0</v>
      </c>
      <c r="CA218" s="231"/>
      <c r="CB218" s="231"/>
      <c r="CC218" s="231" t="s">
        <v>202</v>
      </c>
      <c r="CD218" s="231" t="s">
        <v>1031</v>
      </c>
      <c r="CE218" s="231" t="s">
        <v>206</v>
      </c>
      <c r="CF218" s="231" t="s">
        <v>1011</v>
      </c>
      <c r="CG218" s="231" t="s">
        <v>204</v>
      </c>
      <c r="CH218" s="231"/>
      <c r="CI218" s="231"/>
      <c r="CJ218" s="231"/>
      <c r="CK218" s="243">
        <v>24</v>
      </c>
      <c r="CL218" s="243">
        <v>20</v>
      </c>
      <c r="CM218" s="244">
        <f t="shared" si="78"/>
        <v>-4</v>
      </c>
      <c r="CN218" s="243"/>
      <c r="CO218" s="243">
        <f t="shared" si="79"/>
        <v>-4</v>
      </c>
      <c r="CP218" s="245">
        <f t="shared" si="80"/>
        <v>-9</v>
      </c>
      <c r="CR218" s="226"/>
    </row>
    <row r="219" spans="1:96" s="246" customFormat="1" ht="39" customHeight="1" x14ac:dyDescent="0.25">
      <c r="A219" s="227">
        <v>5</v>
      </c>
      <c r="B219" s="228">
        <f t="shared" si="77"/>
        <v>210</v>
      </c>
      <c r="C219" s="229">
        <v>19106</v>
      </c>
      <c r="D219" s="228" t="s">
        <v>185</v>
      </c>
      <c r="E219" s="228" t="s">
        <v>2</v>
      </c>
      <c r="F219" s="230" t="s">
        <v>3</v>
      </c>
      <c r="G219" s="231" t="s">
        <v>1098</v>
      </c>
      <c r="H219" s="231" t="s">
        <v>1099</v>
      </c>
      <c r="I219" s="230" t="s">
        <v>1100</v>
      </c>
      <c r="J219" s="232">
        <f t="shared" si="68"/>
        <v>0</v>
      </c>
      <c r="K219" s="232">
        <v>44962</v>
      </c>
      <c r="L219" s="230" t="s">
        <v>189</v>
      </c>
      <c r="M219" s="233">
        <v>302090537</v>
      </c>
      <c r="N219" s="228" t="s">
        <v>1061</v>
      </c>
      <c r="O219" s="228" t="s">
        <v>252</v>
      </c>
      <c r="P219" s="230" t="s">
        <v>213</v>
      </c>
      <c r="Q219" s="230" t="s">
        <v>214</v>
      </c>
      <c r="R219" s="230"/>
      <c r="S219" s="230" t="s">
        <v>337</v>
      </c>
      <c r="T219" s="230">
        <v>1250</v>
      </c>
      <c r="U219" s="234">
        <v>315.15000000000003</v>
      </c>
      <c r="V219" s="234">
        <v>308.84700000000004</v>
      </c>
      <c r="W219" s="234">
        <v>0</v>
      </c>
      <c r="X219" s="234">
        <v>0</v>
      </c>
      <c r="Y219" s="234">
        <v>30.03</v>
      </c>
      <c r="Z219" s="235">
        <f t="shared" si="83"/>
        <v>955</v>
      </c>
      <c r="AA219" s="235">
        <f t="shared" si="83"/>
        <v>955</v>
      </c>
      <c r="AB219" s="236">
        <f t="shared" si="83"/>
        <v>955</v>
      </c>
      <c r="AC219" s="236">
        <f t="shared" si="83"/>
        <v>955</v>
      </c>
      <c r="AD219" s="234">
        <v>500</v>
      </c>
      <c r="AE219" s="234">
        <v>500</v>
      </c>
      <c r="AF219" s="237">
        <v>500</v>
      </c>
      <c r="AG219" s="237">
        <v>500</v>
      </c>
      <c r="AH219" s="234">
        <v>455</v>
      </c>
      <c r="AI219" s="234">
        <v>455</v>
      </c>
      <c r="AJ219" s="237">
        <v>455</v>
      </c>
      <c r="AK219" s="237">
        <v>455</v>
      </c>
      <c r="AL219" s="234"/>
      <c r="AM219" s="234">
        <v>0</v>
      </c>
      <c r="AN219" s="237">
        <v>0</v>
      </c>
      <c r="AO219" s="237">
        <v>0</v>
      </c>
      <c r="AP219" s="234"/>
      <c r="AQ219" s="234">
        <v>0</v>
      </c>
      <c r="AR219" s="237">
        <v>0</v>
      </c>
      <c r="AS219" s="237">
        <v>0</v>
      </c>
      <c r="AT219" s="230"/>
      <c r="AU219" s="230"/>
      <c r="AV219" s="238">
        <f t="shared" si="84"/>
        <v>3</v>
      </c>
      <c r="AW219" s="238">
        <f t="shared" si="84"/>
        <v>5</v>
      </c>
      <c r="AX219" s="234">
        <v>3</v>
      </c>
      <c r="AY219" s="234">
        <v>5</v>
      </c>
      <c r="AZ219" s="229"/>
      <c r="BA219" s="229">
        <v>0</v>
      </c>
      <c r="BB219" s="229"/>
      <c r="BC219" s="229">
        <v>0</v>
      </c>
      <c r="BD219" s="232">
        <v>44962</v>
      </c>
      <c r="BE219" s="232">
        <v>44966</v>
      </c>
      <c r="BF219" s="239" t="s">
        <v>381</v>
      </c>
      <c r="BG219" s="230" t="s">
        <v>382</v>
      </c>
      <c r="BH219" s="230"/>
      <c r="BI219" s="240"/>
      <c r="BJ219" s="241"/>
      <c r="BK219" s="242" t="s">
        <v>1010</v>
      </c>
      <c r="BL219" s="242"/>
      <c r="BM219" s="242" t="s">
        <v>382</v>
      </c>
      <c r="BN219" s="231" t="s">
        <v>200</v>
      </c>
      <c r="BO219" s="231">
        <f t="shared" si="71"/>
        <v>2023</v>
      </c>
      <c r="BP219" s="231">
        <f t="shared" si="72"/>
        <v>1</v>
      </c>
      <c r="BQ219" s="231" t="str">
        <f t="shared" si="82"/>
        <v>MMMM</v>
      </c>
      <c r="BR219" s="231" t="s">
        <v>201</v>
      </c>
      <c r="BS219" s="231">
        <f t="shared" si="73"/>
        <v>5</v>
      </c>
      <c r="BT219" s="231">
        <v>10</v>
      </c>
      <c r="BU219" s="231" t="s">
        <v>201</v>
      </c>
      <c r="BV219" s="231">
        <v>1</v>
      </c>
      <c r="BW219" s="231"/>
      <c r="BX219" s="231"/>
      <c r="BY219" s="231"/>
      <c r="BZ219" s="238">
        <f t="shared" si="74"/>
        <v>2</v>
      </c>
      <c r="CA219" s="231"/>
      <c r="CB219" s="231" t="str">
        <f>+IF(BN219="йирик",CONCATENATE(E219," Инвестициялар, саноат ва савдо бош бошқармаси бошлиғи"),IF(BN219="ўрта",CONCATENATE(E219," Инвестициялар, саноат ва савдо бош бошқармаси бошлиғи биринчи ўринбосари"),_xlfn.CONCAT(F219," ҳокими ўринбосари")))</f>
        <v>Урганч шаҳар ҳокими ўринбосари</v>
      </c>
      <c r="CC219" s="231" t="s">
        <v>219</v>
      </c>
      <c r="CD219" s="231" t="s">
        <v>220</v>
      </c>
      <c r="CE219" s="231" t="s">
        <v>221</v>
      </c>
      <c r="CF219" s="231" t="s">
        <v>1036</v>
      </c>
      <c r="CG219" s="231" t="s">
        <v>472</v>
      </c>
      <c r="CH219" s="231"/>
      <c r="CI219" s="231"/>
      <c r="CJ219" s="231"/>
      <c r="CK219" s="243">
        <v>5</v>
      </c>
      <c r="CL219" s="243">
        <v>5</v>
      </c>
      <c r="CM219" s="244">
        <f t="shared" si="78"/>
        <v>0</v>
      </c>
      <c r="CN219" s="243"/>
      <c r="CO219" s="243">
        <f t="shared" si="79"/>
        <v>0</v>
      </c>
      <c r="CP219" s="245">
        <f t="shared" si="80"/>
        <v>-3</v>
      </c>
      <c r="CR219" s="226"/>
    </row>
    <row r="220" spans="1:96" s="246" customFormat="1" ht="39" customHeight="1" x14ac:dyDescent="0.25">
      <c r="A220" s="227">
        <v>5</v>
      </c>
      <c r="B220" s="228">
        <f t="shared" si="77"/>
        <v>211</v>
      </c>
      <c r="C220" s="229">
        <v>36659</v>
      </c>
      <c r="D220" s="228" t="s">
        <v>222</v>
      </c>
      <c r="E220" s="228" t="s">
        <v>2</v>
      </c>
      <c r="F220" s="230" t="s">
        <v>3</v>
      </c>
      <c r="G220" s="231" t="s">
        <v>1101</v>
      </c>
      <c r="H220" s="231" t="s">
        <v>1102</v>
      </c>
      <c r="I220" s="230" t="s">
        <v>1103</v>
      </c>
      <c r="J220" s="232">
        <f t="shared" si="68"/>
        <v>0</v>
      </c>
      <c r="K220" s="232">
        <v>45200</v>
      </c>
      <c r="L220" s="230" t="s">
        <v>189</v>
      </c>
      <c r="M220" s="242">
        <v>301271074</v>
      </c>
      <c r="N220" s="230" t="s">
        <v>1104</v>
      </c>
      <c r="O220" s="230" t="s">
        <v>212</v>
      </c>
      <c r="P220" s="230" t="s">
        <v>193</v>
      </c>
      <c r="Q220" s="230" t="s">
        <v>355</v>
      </c>
      <c r="R220" s="230">
        <v>0</v>
      </c>
      <c r="S220" s="230">
        <v>0</v>
      </c>
      <c r="T220" s="230">
        <v>0</v>
      </c>
      <c r="U220" s="230">
        <v>0</v>
      </c>
      <c r="V220" s="230">
        <v>0</v>
      </c>
      <c r="W220" s="230">
        <v>0</v>
      </c>
      <c r="X220" s="230">
        <v>0</v>
      </c>
      <c r="Y220" s="234">
        <v>141.60300000000001</v>
      </c>
      <c r="Z220" s="235">
        <f t="shared" si="83"/>
        <v>6130</v>
      </c>
      <c r="AA220" s="235">
        <f t="shared" si="83"/>
        <v>6130</v>
      </c>
      <c r="AB220" s="236">
        <f t="shared" si="83"/>
        <v>6134</v>
      </c>
      <c r="AC220" s="236">
        <f t="shared" si="83"/>
        <v>6134</v>
      </c>
      <c r="AD220" s="234">
        <v>5600</v>
      </c>
      <c r="AE220" s="234">
        <v>5600</v>
      </c>
      <c r="AF220" s="236">
        <v>5600</v>
      </c>
      <c r="AG220" s="236">
        <v>5600</v>
      </c>
      <c r="AH220" s="234">
        <v>530</v>
      </c>
      <c r="AI220" s="234">
        <v>530</v>
      </c>
      <c r="AJ220" s="236">
        <v>534</v>
      </c>
      <c r="AK220" s="236">
        <v>534</v>
      </c>
      <c r="AL220" s="234"/>
      <c r="AM220" s="234">
        <v>0</v>
      </c>
      <c r="AN220" s="236">
        <v>0</v>
      </c>
      <c r="AO220" s="236">
        <v>0</v>
      </c>
      <c r="AP220" s="234"/>
      <c r="AQ220" s="234">
        <v>0</v>
      </c>
      <c r="AR220" s="236">
        <v>0</v>
      </c>
      <c r="AS220" s="236">
        <v>0</v>
      </c>
      <c r="AT220" s="230"/>
      <c r="AU220" s="230"/>
      <c r="AV220" s="238">
        <f t="shared" si="84"/>
        <v>5</v>
      </c>
      <c r="AW220" s="238">
        <f t="shared" si="84"/>
        <v>5</v>
      </c>
      <c r="AX220" s="234">
        <v>5</v>
      </c>
      <c r="AY220" s="234">
        <v>5</v>
      </c>
      <c r="AZ220" s="229"/>
      <c r="BA220" s="234"/>
      <c r="BB220" s="229"/>
      <c r="BC220" s="234"/>
      <c r="BD220" s="232">
        <v>45200</v>
      </c>
      <c r="BE220" s="232">
        <v>44994</v>
      </c>
      <c r="BF220" s="239" t="s">
        <v>418</v>
      </c>
      <c r="BG220" s="230" t="s">
        <v>357</v>
      </c>
      <c r="BH220" s="230"/>
      <c r="BI220" s="240"/>
      <c r="BJ220" s="241"/>
      <c r="BK220" s="242" t="s">
        <v>1010</v>
      </c>
      <c r="BL220" s="242"/>
      <c r="BM220" s="242" t="s">
        <v>382</v>
      </c>
      <c r="BN220" s="231" t="s">
        <v>641</v>
      </c>
      <c r="BO220" s="231">
        <f t="shared" si="71"/>
        <v>2023</v>
      </c>
      <c r="BP220" s="231">
        <f t="shared" si="72"/>
        <v>4</v>
      </c>
      <c r="BQ220" s="231" t="str">
        <f t="shared" si="82"/>
        <v>MMMM</v>
      </c>
      <c r="BR220" s="231"/>
      <c r="BS220" s="231">
        <f t="shared" si="73"/>
        <v>1</v>
      </c>
      <c r="BT220" s="231">
        <v>10</v>
      </c>
      <c r="BU220" s="231" t="s">
        <v>481</v>
      </c>
      <c r="BV220" s="231">
        <v>1</v>
      </c>
      <c r="BW220" s="231"/>
      <c r="BX220" s="231"/>
      <c r="BY220" s="231"/>
      <c r="BZ220" s="238">
        <f t="shared" si="74"/>
        <v>0</v>
      </c>
      <c r="CA220" s="231"/>
      <c r="CB220" s="231"/>
      <c r="CC220" s="231" t="s">
        <v>358</v>
      </c>
      <c r="CD220" s="231" t="s">
        <v>359</v>
      </c>
      <c r="CE220" s="231" t="s">
        <v>204</v>
      </c>
      <c r="CF220" s="231" t="s">
        <v>1011</v>
      </c>
      <c r="CG220" s="231" t="s">
        <v>204</v>
      </c>
      <c r="CH220" s="231"/>
      <c r="CI220" s="231"/>
      <c r="CJ220" s="231"/>
      <c r="CK220" s="243">
        <v>70</v>
      </c>
      <c r="CL220" s="243">
        <v>75</v>
      </c>
      <c r="CM220" s="244">
        <f t="shared" si="78"/>
        <v>5</v>
      </c>
      <c r="CN220" s="243"/>
      <c r="CO220" s="243">
        <f t="shared" si="79"/>
        <v>5</v>
      </c>
      <c r="CP220" s="245">
        <f t="shared" si="80"/>
        <v>0</v>
      </c>
      <c r="CR220" s="226"/>
    </row>
    <row r="221" spans="1:96" s="246" customFormat="1" ht="39" customHeight="1" x14ac:dyDescent="0.25">
      <c r="A221" s="227">
        <v>5</v>
      </c>
      <c r="B221" s="228">
        <f t="shared" si="77"/>
        <v>212</v>
      </c>
      <c r="C221" s="229">
        <v>19141</v>
      </c>
      <c r="D221" s="228" t="s">
        <v>185</v>
      </c>
      <c r="E221" s="228" t="s">
        <v>2</v>
      </c>
      <c r="F221" s="230" t="s">
        <v>3</v>
      </c>
      <c r="G221" s="231" t="s">
        <v>1105</v>
      </c>
      <c r="H221" s="231" t="s">
        <v>1050</v>
      </c>
      <c r="I221" s="230" t="s">
        <v>1106</v>
      </c>
      <c r="J221" s="232">
        <f t="shared" si="68"/>
        <v>0</v>
      </c>
      <c r="K221" s="232">
        <v>45047</v>
      </c>
      <c r="L221" s="230" t="s">
        <v>189</v>
      </c>
      <c r="M221" s="233">
        <v>301210734</v>
      </c>
      <c r="N221" s="228" t="s">
        <v>1061</v>
      </c>
      <c r="O221" s="228" t="s">
        <v>252</v>
      </c>
      <c r="P221" s="230" t="s">
        <v>193</v>
      </c>
      <c r="Q221" s="230" t="s">
        <v>355</v>
      </c>
      <c r="R221" s="230"/>
      <c r="S221" s="230" t="s">
        <v>195</v>
      </c>
      <c r="T221" s="230" t="s">
        <v>184</v>
      </c>
      <c r="U221" s="234">
        <v>1500</v>
      </c>
      <c r="V221" s="234">
        <v>875</v>
      </c>
      <c r="W221" s="234">
        <v>0</v>
      </c>
      <c r="X221" s="234">
        <v>0</v>
      </c>
      <c r="Y221" s="234">
        <v>61</v>
      </c>
      <c r="Z221" s="235">
        <f t="shared" si="83"/>
        <v>5890</v>
      </c>
      <c r="AA221" s="235">
        <f t="shared" si="83"/>
        <v>5760</v>
      </c>
      <c r="AB221" s="236">
        <f t="shared" si="83"/>
        <v>5890</v>
      </c>
      <c r="AC221" s="236">
        <f t="shared" si="83"/>
        <v>5890</v>
      </c>
      <c r="AD221" s="234">
        <v>1130</v>
      </c>
      <c r="AE221" s="234">
        <v>1000</v>
      </c>
      <c r="AF221" s="237">
        <v>1130</v>
      </c>
      <c r="AG221" s="237">
        <v>1130</v>
      </c>
      <c r="AH221" s="234"/>
      <c r="AI221" s="234">
        <v>0</v>
      </c>
      <c r="AJ221" s="237">
        <v>0</v>
      </c>
      <c r="AK221" s="237">
        <v>0</v>
      </c>
      <c r="AL221" s="234">
        <v>400</v>
      </c>
      <c r="AM221" s="234">
        <v>400</v>
      </c>
      <c r="AN221" s="237">
        <v>400</v>
      </c>
      <c r="AO221" s="237">
        <v>400</v>
      </c>
      <c r="AP221" s="234"/>
      <c r="AQ221" s="234">
        <v>0</v>
      </c>
      <c r="AR221" s="237">
        <v>0</v>
      </c>
      <c r="AS221" s="237">
        <v>0</v>
      </c>
      <c r="AT221" s="230"/>
      <c r="AU221" s="230"/>
      <c r="AV221" s="238">
        <f t="shared" si="84"/>
        <v>2</v>
      </c>
      <c r="AW221" s="238">
        <f t="shared" si="84"/>
        <v>5</v>
      </c>
      <c r="AX221" s="234">
        <v>2</v>
      </c>
      <c r="AY221" s="234">
        <v>5</v>
      </c>
      <c r="AZ221" s="229"/>
      <c r="BA221" s="234">
        <v>0</v>
      </c>
      <c r="BB221" s="229"/>
      <c r="BC221" s="234">
        <v>0</v>
      </c>
      <c r="BD221" s="232">
        <v>45047</v>
      </c>
      <c r="BE221" s="232">
        <v>45029</v>
      </c>
      <c r="BF221" s="239" t="s">
        <v>448</v>
      </c>
      <c r="BG221" s="230" t="s">
        <v>357</v>
      </c>
      <c r="BH221" s="230">
        <v>0</v>
      </c>
      <c r="BI221" s="240"/>
      <c r="BJ221" s="241">
        <v>0</v>
      </c>
      <c r="BK221" s="242" t="s">
        <v>1010</v>
      </c>
      <c r="BL221" s="242"/>
      <c r="BM221" s="242" t="s">
        <v>382</v>
      </c>
      <c r="BN221" s="231" t="s">
        <v>641</v>
      </c>
      <c r="BO221" s="231">
        <f t="shared" si="71"/>
        <v>2023</v>
      </c>
      <c r="BP221" s="231">
        <f t="shared" si="72"/>
        <v>2</v>
      </c>
      <c r="BQ221" s="231" t="s">
        <v>218</v>
      </c>
      <c r="BR221" s="231"/>
      <c r="BS221" s="231">
        <f t="shared" si="73"/>
        <v>1</v>
      </c>
      <c r="BT221" s="231">
        <v>14</v>
      </c>
      <c r="BU221" s="231" t="s">
        <v>232</v>
      </c>
      <c r="BV221" s="231">
        <v>2</v>
      </c>
      <c r="BW221" s="231"/>
      <c r="BX221" s="231"/>
      <c r="BY221" s="231"/>
      <c r="BZ221" s="238">
        <f t="shared" si="74"/>
        <v>3</v>
      </c>
      <c r="CA221" s="231"/>
      <c r="CB221" s="231" t="str">
        <f t="shared" ref="CB221:CB226" si="85">+IF(BN221="йирик",CONCATENATE(E221," Инвестициялар, саноат ва савдо бош бошқармаси бошлиғи"),IF(BN221="ўрта",CONCATENATE(E221," Инвестициялар, саноат ва савдо бош бошқармаси бошлиғи биринчи ўринбосари"),_xlfn.CONCAT(F221," ҳокими ўринбосари")))</f>
        <v>Хоразм вилояти Инвестициялар, саноат ва савдо бош бошқармаси бошлиғи биринчи ўринбосари</v>
      </c>
      <c r="CC221" s="231" t="s">
        <v>358</v>
      </c>
      <c r="CD221" s="231" t="s">
        <v>359</v>
      </c>
      <c r="CE221" s="231" t="s">
        <v>204</v>
      </c>
      <c r="CF221" s="231" t="s">
        <v>1016</v>
      </c>
      <c r="CG221" s="231" t="s">
        <v>206</v>
      </c>
      <c r="CH221" s="231"/>
      <c r="CI221" s="231"/>
      <c r="CJ221" s="231"/>
      <c r="CK221" s="243">
        <v>41</v>
      </c>
      <c r="CL221" s="243">
        <v>45</v>
      </c>
      <c r="CM221" s="244">
        <f t="shared" si="78"/>
        <v>4</v>
      </c>
      <c r="CN221" s="243"/>
      <c r="CO221" s="243">
        <f t="shared" si="79"/>
        <v>4</v>
      </c>
      <c r="CP221" s="245">
        <f t="shared" si="80"/>
        <v>2</v>
      </c>
      <c r="CR221" s="226"/>
    </row>
    <row r="222" spans="1:96" s="246" customFormat="1" ht="39" customHeight="1" x14ac:dyDescent="0.25">
      <c r="A222" s="227">
        <v>5</v>
      </c>
      <c r="B222" s="228">
        <f t="shared" si="77"/>
        <v>213</v>
      </c>
      <c r="C222" s="229">
        <v>19140</v>
      </c>
      <c r="D222" s="228" t="s">
        <v>185</v>
      </c>
      <c r="E222" s="228" t="s">
        <v>2</v>
      </c>
      <c r="F222" s="230" t="s">
        <v>3</v>
      </c>
      <c r="G222" s="231" t="s">
        <v>1107</v>
      </c>
      <c r="H222" s="231" t="s">
        <v>1050</v>
      </c>
      <c r="I222" s="230" t="s">
        <v>1108</v>
      </c>
      <c r="J222" s="232">
        <f t="shared" si="68"/>
        <v>0</v>
      </c>
      <c r="K222" s="232">
        <v>45170</v>
      </c>
      <c r="L222" s="230" t="s">
        <v>189</v>
      </c>
      <c r="M222" s="233">
        <v>300803660</v>
      </c>
      <c r="N222" s="228" t="s">
        <v>1069</v>
      </c>
      <c r="O222" s="228" t="s">
        <v>252</v>
      </c>
      <c r="P222" s="230" t="s">
        <v>193</v>
      </c>
      <c r="Q222" s="230" t="s">
        <v>355</v>
      </c>
      <c r="R222" s="230"/>
      <c r="S222" s="230" t="s">
        <v>195</v>
      </c>
      <c r="T222" s="230" t="s">
        <v>184</v>
      </c>
      <c r="U222" s="234">
        <v>1800</v>
      </c>
      <c r="V222" s="234">
        <v>250</v>
      </c>
      <c r="W222" s="234">
        <v>0</v>
      </c>
      <c r="X222" s="234">
        <v>0</v>
      </c>
      <c r="Y222" s="234">
        <v>74</v>
      </c>
      <c r="Z222" s="235">
        <f t="shared" si="83"/>
        <v>6215</v>
      </c>
      <c r="AA222" s="235">
        <f t="shared" si="83"/>
        <v>6162</v>
      </c>
      <c r="AB222" s="236">
        <f t="shared" si="83"/>
        <v>6215</v>
      </c>
      <c r="AC222" s="236">
        <f t="shared" si="83"/>
        <v>6215</v>
      </c>
      <c r="AD222" s="234">
        <v>1553</v>
      </c>
      <c r="AE222" s="234">
        <v>1500</v>
      </c>
      <c r="AF222" s="237">
        <v>1553</v>
      </c>
      <c r="AG222" s="237">
        <v>1553</v>
      </c>
      <c r="AH222" s="234">
        <v>4662</v>
      </c>
      <c r="AI222" s="234">
        <v>4662</v>
      </c>
      <c r="AJ222" s="237">
        <v>4662</v>
      </c>
      <c r="AK222" s="237">
        <v>4662</v>
      </c>
      <c r="AL222" s="234"/>
      <c r="AM222" s="234">
        <v>0</v>
      </c>
      <c r="AN222" s="237">
        <v>0</v>
      </c>
      <c r="AO222" s="237">
        <v>0</v>
      </c>
      <c r="AP222" s="234"/>
      <c r="AQ222" s="234">
        <v>0</v>
      </c>
      <c r="AR222" s="237">
        <v>0</v>
      </c>
      <c r="AS222" s="237">
        <v>0</v>
      </c>
      <c r="AT222" s="230"/>
      <c r="AU222" s="230"/>
      <c r="AV222" s="238">
        <f t="shared" si="84"/>
        <v>5</v>
      </c>
      <c r="AW222" s="238">
        <f t="shared" si="84"/>
        <v>5</v>
      </c>
      <c r="AX222" s="234">
        <v>5</v>
      </c>
      <c r="AY222" s="234">
        <v>5</v>
      </c>
      <c r="AZ222" s="229"/>
      <c r="BA222" s="234">
        <v>0</v>
      </c>
      <c r="BB222" s="229"/>
      <c r="BC222" s="234">
        <v>0</v>
      </c>
      <c r="BD222" s="232">
        <v>45170</v>
      </c>
      <c r="BE222" s="232">
        <v>45003</v>
      </c>
      <c r="BF222" s="239" t="s">
        <v>367</v>
      </c>
      <c r="BG222" s="230" t="s">
        <v>1109</v>
      </c>
      <c r="BH222" s="230">
        <v>0</v>
      </c>
      <c r="BI222" s="240"/>
      <c r="BJ222" s="241">
        <v>0</v>
      </c>
      <c r="BK222" s="242" t="s">
        <v>1010</v>
      </c>
      <c r="BL222" s="242"/>
      <c r="BM222" s="242" t="s">
        <v>382</v>
      </c>
      <c r="BN222" s="231" t="s">
        <v>641</v>
      </c>
      <c r="BO222" s="231">
        <f t="shared" si="71"/>
        <v>2023</v>
      </c>
      <c r="BP222" s="231">
        <f t="shared" si="72"/>
        <v>3</v>
      </c>
      <c r="BQ222" s="231" t="str">
        <f>+TEXT(BD222,"MMMM")</f>
        <v>MMMM</v>
      </c>
      <c r="BR222" s="231"/>
      <c r="BS222" s="231">
        <f t="shared" si="73"/>
        <v>1</v>
      </c>
      <c r="BT222" s="231">
        <v>24</v>
      </c>
      <c r="BU222" s="231" t="s">
        <v>255</v>
      </c>
      <c r="BV222" s="231">
        <v>1</v>
      </c>
      <c r="BW222" s="231"/>
      <c r="BX222" s="231"/>
      <c r="BY222" s="231"/>
      <c r="BZ222" s="238">
        <f t="shared" si="74"/>
        <v>0</v>
      </c>
      <c r="CA222" s="231"/>
      <c r="CB222" s="231" t="str">
        <f t="shared" si="85"/>
        <v>Хоразм вилояти Инвестициялар, саноат ва савдо бош бошқармаси бошлиғи биринчи ўринбосари</v>
      </c>
      <c r="CC222" s="231" t="s">
        <v>358</v>
      </c>
      <c r="CD222" s="231" t="s">
        <v>359</v>
      </c>
      <c r="CE222" s="231" t="s">
        <v>204</v>
      </c>
      <c r="CF222" s="231" t="s">
        <v>1016</v>
      </c>
      <c r="CG222" s="231" t="s">
        <v>206</v>
      </c>
      <c r="CH222" s="231"/>
      <c r="CI222" s="231"/>
      <c r="CJ222" s="231"/>
      <c r="CK222" s="243">
        <v>44</v>
      </c>
      <c r="CL222" s="243">
        <v>22</v>
      </c>
      <c r="CM222" s="244">
        <f t="shared" si="78"/>
        <v>-22</v>
      </c>
      <c r="CN222" s="243">
        <v>5</v>
      </c>
      <c r="CO222" s="243">
        <f t="shared" si="79"/>
        <v>-17</v>
      </c>
      <c r="CP222" s="245">
        <f t="shared" si="80"/>
        <v>-22</v>
      </c>
      <c r="CR222" s="226"/>
    </row>
    <row r="223" spans="1:96" s="246" customFormat="1" ht="39" customHeight="1" x14ac:dyDescent="0.25">
      <c r="A223" s="227">
        <v>5</v>
      </c>
      <c r="B223" s="228">
        <f t="shared" si="77"/>
        <v>214</v>
      </c>
      <c r="C223" s="229">
        <v>19120</v>
      </c>
      <c r="D223" s="228" t="s">
        <v>185</v>
      </c>
      <c r="E223" s="228" t="s">
        <v>2</v>
      </c>
      <c r="F223" s="230" t="s">
        <v>3</v>
      </c>
      <c r="G223" s="231" t="s">
        <v>1110</v>
      </c>
      <c r="H223" s="231" t="s">
        <v>1111</v>
      </c>
      <c r="I223" s="230" t="s">
        <v>1112</v>
      </c>
      <c r="J223" s="232">
        <f t="shared" si="68"/>
        <v>0</v>
      </c>
      <c r="K223" s="232">
        <v>44984</v>
      </c>
      <c r="L223" s="230" t="s">
        <v>330</v>
      </c>
      <c r="M223" s="233">
        <v>206779129</v>
      </c>
      <c r="N223" s="228" t="s">
        <v>497</v>
      </c>
      <c r="O223" s="228" t="s">
        <v>277</v>
      </c>
      <c r="P223" s="230" t="s">
        <v>213</v>
      </c>
      <c r="Q223" s="230" t="s">
        <v>822</v>
      </c>
      <c r="R223" s="230"/>
      <c r="S223" s="230" t="s">
        <v>337</v>
      </c>
      <c r="T223" s="230">
        <v>500</v>
      </c>
      <c r="U223" s="234">
        <v>290.40000000000003</v>
      </c>
      <c r="V223" s="234">
        <v>284.59200000000004</v>
      </c>
      <c r="W223" s="234">
        <v>0</v>
      </c>
      <c r="X223" s="234">
        <v>0</v>
      </c>
      <c r="Y223" s="234">
        <v>20.328000000000003</v>
      </c>
      <c r="Z223" s="235">
        <f t="shared" si="83"/>
        <v>880</v>
      </c>
      <c r="AA223" s="235">
        <f t="shared" si="83"/>
        <v>780</v>
      </c>
      <c r="AB223" s="236">
        <f t="shared" si="83"/>
        <v>880</v>
      </c>
      <c r="AC223" s="236">
        <f t="shared" si="83"/>
        <v>880</v>
      </c>
      <c r="AD223" s="234">
        <v>250</v>
      </c>
      <c r="AE223" s="234">
        <v>150</v>
      </c>
      <c r="AF223" s="237">
        <v>250</v>
      </c>
      <c r="AG223" s="237">
        <v>250</v>
      </c>
      <c r="AH223" s="234">
        <v>630</v>
      </c>
      <c r="AI223" s="234">
        <v>630</v>
      </c>
      <c r="AJ223" s="237">
        <v>630</v>
      </c>
      <c r="AK223" s="237">
        <v>630</v>
      </c>
      <c r="AL223" s="234"/>
      <c r="AM223" s="234">
        <v>0</v>
      </c>
      <c r="AN223" s="237">
        <v>0</v>
      </c>
      <c r="AO223" s="237">
        <v>0</v>
      </c>
      <c r="AP223" s="234"/>
      <c r="AQ223" s="234">
        <v>0</v>
      </c>
      <c r="AR223" s="237">
        <v>0</v>
      </c>
      <c r="AS223" s="237">
        <v>0</v>
      </c>
      <c r="AT223" s="230"/>
      <c r="AU223" s="230"/>
      <c r="AV223" s="238">
        <f t="shared" si="84"/>
        <v>3</v>
      </c>
      <c r="AW223" s="238">
        <f t="shared" si="84"/>
        <v>5</v>
      </c>
      <c r="AX223" s="234">
        <v>3</v>
      </c>
      <c r="AY223" s="234">
        <v>5</v>
      </c>
      <c r="AZ223" s="229"/>
      <c r="BA223" s="229">
        <v>0</v>
      </c>
      <c r="BB223" s="229"/>
      <c r="BC223" s="229">
        <v>0</v>
      </c>
      <c r="BD223" s="232">
        <v>44984</v>
      </c>
      <c r="BE223" s="232">
        <v>44985</v>
      </c>
      <c r="BF223" s="239" t="s">
        <v>0</v>
      </c>
      <c r="BG223" s="230" t="s">
        <v>394</v>
      </c>
      <c r="BH223" s="230">
        <v>0</v>
      </c>
      <c r="BI223" s="240"/>
      <c r="BJ223" s="241">
        <v>0</v>
      </c>
      <c r="BK223" s="242" t="s">
        <v>1010</v>
      </c>
      <c r="BL223" s="242"/>
      <c r="BM223" s="242" t="s">
        <v>382</v>
      </c>
      <c r="BN223" s="231" t="s">
        <v>200</v>
      </c>
      <c r="BO223" s="231">
        <f t="shared" si="71"/>
        <v>2023</v>
      </c>
      <c r="BP223" s="231">
        <f t="shared" si="72"/>
        <v>1</v>
      </c>
      <c r="BQ223" s="231" t="str">
        <f>+TEXT(BD223,"MMMM")</f>
        <v>MMMM</v>
      </c>
      <c r="BR223" s="231" t="s">
        <v>201</v>
      </c>
      <c r="BS223" s="231">
        <f t="shared" si="73"/>
        <v>27</v>
      </c>
      <c r="BT223" s="231">
        <v>28</v>
      </c>
      <c r="BU223" s="231" t="s">
        <v>1113</v>
      </c>
      <c r="BV223" s="231">
        <v>1</v>
      </c>
      <c r="BW223" s="231"/>
      <c r="BX223" s="231"/>
      <c r="BY223" s="231"/>
      <c r="BZ223" s="238">
        <f t="shared" si="74"/>
        <v>2</v>
      </c>
      <c r="CA223" s="231"/>
      <c r="CB223" s="231" t="str">
        <f t="shared" si="85"/>
        <v>Урганч шаҳар ҳокими ўринбосари</v>
      </c>
      <c r="CC223" s="231" t="s">
        <v>304</v>
      </c>
      <c r="CD223" s="231" t="s">
        <v>305</v>
      </c>
      <c r="CE223" s="231" t="s">
        <v>206</v>
      </c>
      <c r="CF223" s="231" t="s">
        <v>1036</v>
      </c>
      <c r="CG223" s="231" t="s">
        <v>472</v>
      </c>
      <c r="CH223" s="231"/>
      <c r="CI223" s="231"/>
      <c r="CJ223" s="231"/>
      <c r="CK223" s="243">
        <v>13</v>
      </c>
      <c r="CL223" s="243">
        <v>8</v>
      </c>
      <c r="CM223" s="244">
        <f t="shared" si="78"/>
        <v>-5</v>
      </c>
      <c r="CN223" s="243">
        <v>5</v>
      </c>
      <c r="CO223" s="243">
        <f t="shared" si="79"/>
        <v>0</v>
      </c>
      <c r="CP223" s="245">
        <f t="shared" si="80"/>
        <v>-3</v>
      </c>
      <c r="CR223" s="226"/>
    </row>
    <row r="224" spans="1:96" s="246" customFormat="1" ht="39" customHeight="1" x14ac:dyDescent="0.25">
      <c r="A224" s="227">
        <v>5</v>
      </c>
      <c r="B224" s="228">
        <f t="shared" si="77"/>
        <v>215</v>
      </c>
      <c r="C224" s="229">
        <v>19157</v>
      </c>
      <c r="D224" s="228" t="s">
        <v>185</v>
      </c>
      <c r="E224" s="228" t="s">
        <v>2</v>
      </c>
      <c r="F224" s="230" t="s">
        <v>3</v>
      </c>
      <c r="G224" s="231" t="s">
        <v>1114</v>
      </c>
      <c r="H224" s="231" t="s">
        <v>1115</v>
      </c>
      <c r="I224" s="230" t="s">
        <v>1116</v>
      </c>
      <c r="J224" s="232">
        <f t="shared" si="68"/>
        <v>0</v>
      </c>
      <c r="K224" s="232">
        <v>45005</v>
      </c>
      <c r="L224" s="230" t="s">
        <v>189</v>
      </c>
      <c r="M224" s="233">
        <v>203999442</v>
      </c>
      <c r="N224" s="228" t="s">
        <v>1025</v>
      </c>
      <c r="O224" s="228" t="s">
        <v>252</v>
      </c>
      <c r="P224" s="230" t="s">
        <v>193</v>
      </c>
      <c r="Q224" s="230" t="s">
        <v>355</v>
      </c>
      <c r="R224" s="230"/>
      <c r="S224" s="230" t="s">
        <v>195</v>
      </c>
      <c r="T224" s="230" t="s">
        <v>184</v>
      </c>
      <c r="U224" s="234">
        <v>1500</v>
      </c>
      <c r="V224" s="234">
        <v>1125</v>
      </c>
      <c r="W224" s="234">
        <v>0</v>
      </c>
      <c r="X224" s="234">
        <v>0</v>
      </c>
      <c r="Y224" s="234">
        <v>79</v>
      </c>
      <c r="Z224" s="235">
        <f t="shared" si="83"/>
        <v>2000</v>
      </c>
      <c r="AA224" s="235">
        <f t="shared" si="83"/>
        <v>1850</v>
      </c>
      <c r="AB224" s="236">
        <f t="shared" si="83"/>
        <v>2000</v>
      </c>
      <c r="AC224" s="236">
        <f t="shared" si="83"/>
        <v>2000</v>
      </c>
      <c r="AD224" s="234">
        <v>500</v>
      </c>
      <c r="AE224" s="234">
        <v>350</v>
      </c>
      <c r="AF224" s="237">
        <v>500</v>
      </c>
      <c r="AG224" s="237">
        <v>500</v>
      </c>
      <c r="AH224" s="234">
        <v>1500</v>
      </c>
      <c r="AI224" s="234">
        <v>1500</v>
      </c>
      <c r="AJ224" s="237">
        <v>1500</v>
      </c>
      <c r="AK224" s="237">
        <v>1500</v>
      </c>
      <c r="AL224" s="234"/>
      <c r="AM224" s="234">
        <v>0</v>
      </c>
      <c r="AN224" s="237">
        <v>0</v>
      </c>
      <c r="AO224" s="237">
        <v>0</v>
      </c>
      <c r="AP224" s="234"/>
      <c r="AQ224" s="234">
        <v>0</v>
      </c>
      <c r="AR224" s="237">
        <v>0</v>
      </c>
      <c r="AS224" s="237">
        <v>0</v>
      </c>
      <c r="AT224" s="230"/>
      <c r="AU224" s="230"/>
      <c r="AV224" s="238">
        <f t="shared" si="84"/>
        <v>2</v>
      </c>
      <c r="AW224" s="238">
        <f t="shared" si="84"/>
        <v>5</v>
      </c>
      <c r="AX224" s="234">
        <v>2</v>
      </c>
      <c r="AY224" s="234">
        <v>5</v>
      </c>
      <c r="AZ224" s="229"/>
      <c r="BA224" s="234">
        <v>0</v>
      </c>
      <c r="BB224" s="229"/>
      <c r="BC224" s="234">
        <v>0</v>
      </c>
      <c r="BD224" s="232">
        <v>45005</v>
      </c>
      <c r="BE224" s="232">
        <v>45003</v>
      </c>
      <c r="BF224" s="239" t="s">
        <v>253</v>
      </c>
      <c r="BG224" s="230" t="s">
        <v>1117</v>
      </c>
      <c r="BH224" s="230">
        <v>0</v>
      </c>
      <c r="BI224" s="240"/>
      <c r="BJ224" s="241">
        <v>0</v>
      </c>
      <c r="BK224" s="242" t="s">
        <v>1010</v>
      </c>
      <c r="BL224" s="242"/>
      <c r="BM224" s="242" t="s">
        <v>382</v>
      </c>
      <c r="BN224" s="231" t="s">
        <v>200</v>
      </c>
      <c r="BO224" s="231">
        <f t="shared" si="71"/>
        <v>2023</v>
      </c>
      <c r="BP224" s="231">
        <f t="shared" si="72"/>
        <v>1</v>
      </c>
      <c r="BQ224" s="231" t="str">
        <f>+TEXT(BD224,"MMMM")</f>
        <v>MMMM</v>
      </c>
      <c r="BR224" s="231" t="s">
        <v>255</v>
      </c>
      <c r="BS224" s="231">
        <f t="shared" si="73"/>
        <v>20</v>
      </c>
      <c r="BT224" s="231">
        <v>24</v>
      </c>
      <c r="BU224" s="231" t="s">
        <v>255</v>
      </c>
      <c r="BV224" s="231">
        <v>1</v>
      </c>
      <c r="BW224" s="231"/>
      <c r="BX224" s="231"/>
      <c r="BY224" s="231"/>
      <c r="BZ224" s="238">
        <f t="shared" si="74"/>
        <v>3</v>
      </c>
      <c r="CA224" s="231"/>
      <c r="CB224" s="231" t="str">
        <f t="shared" si="85"/>
        <v>Урганч шаҳар ҳокими ўринбосари</v>
      </c>
      <c r="CC224" s="231" t="s">
        <v>358</v>
      </c>
      <c r="CD224" s="231" t="s">
        <v>359</v>
      </c>
      <c r="CE224" s="231" t="s">
        <v>204</v>
      </c>
      <c r="CF224" s="231" t="s">
        <v>1011</v>
      </c>
      <c r="CG224" s="231" t="s">
        <v>204</v>
      </c>
      <c r="CH224" s="231"/>
      <c r="CI224" s="231"/>
      <c r="CJ224" s="231"/>
      <c r="CK224" s="243">
        <v>39</v>
      </c>
      <c r="CL224" s="243">
        <v>36</v>
      </c>
      <c r="CM224" s="244">
        <f t="shared" si="78"/>
        <v>-3</v>
      </c>
      <c r="CN224" s="243">
        <v>4</v>
      </c>
      <c r="CO224" s="243">
        <f t="shared" si="79"/>
        <v>1</v>
      </c>
      <c r="CP224" s="245">
        <f t="shared" si="80"/>
        <v>-1</v>
      </c>
      <c r="CR224" s="226"/>
    </row>
    <row r="225" spans="1:96" s="246" customFormat="1" ht="39" customHeight="1" x14ac:dyDescent="0.25">
      <c r="A225" s="227">
        <v>5</v>
      </c>
      <c r="B225" s="228">
        <f t="shared" si="77"/>
        <v>216</v>
      </c>
      <c r="C225" s="229">
        <v>19185</v>
      </c>
      <c r="D225" s="228" t="s">
        <v>185</v>
      </c>
      <c r="E225" s="228" t="s">
        <v>2</v>
      </c>
      <c r="F225" s="230" t="s">
        <v>99</v>
      </c>
      <c r="G225" s="231" t="s">
        <v>1118</v>
      </c>
      <c r="H225" s="231" t="s">
        <v>1119</v>
      </c>
      <c r="I225" s="230" t="s">
        <v>1120</v>
      </c>
      <c r="J225" s="232">
        <f t="shared" si="68"/>
        <v>0</v>
      </c>
      <c r="K225" s="232">
        <v>45076</v>
      </c>
      <c r="L225" s="230" t="s">
        <v>189</v>
      </c>
      <c r="M225" s="233">
        <v>597228189</v>
      </c>
      <c r="N225" s="228" t="s">
        <v>1121</v>
      </c>
      <c r="O225" s="228" t="s">
        <v>277</v>
      </c>
      <c r="P225" s="230" t="s">
        <v>213</v>
      </c>
      <c r="Q225" s="230" t="s">
        <v>550</v>
      </c>
      <c r="R225" s="230"/>
      <c r="S225" s="230" t="s">
        <v>337</v>
      </c>
      <c r="T225" s="230">
        <v>600</v>
      </c>
      <c r="U225" s="234">
        <v>50</v>
      </c>
      <c r="V225" s="234">
        <v>29.166666666666668</v>
      </c>
      <c r="W225" s="234">
        <v>0</v>
      </c>
      <c r="X225" s="234">
        <v>0</v>
      </c>
      <c r="Y225" s="234">
        <v>1.1666666666666667</v>
      </c>
      <c r="Z225" s="235">
        <f t="shared" si="83"/>
        <v>150</v>
      </c>
      <c r="AA225" s="235">
        <f t="shared" si="83"/>
        <v>150</v>
      </c>
      <c r="AB225" s="236">
        <f t="shared" si="83"/>
        <v>150</v>
      </c>
      <c r="AC225" s="236">
        <f t="shared" si="83"/>
        <v>150</v>
      </c>
      <c r="AD225" s="234">
        <v>150</v>
      </c>
      <c r="AE225" s="234">
        <v>150</v>
      </c>
      <c r="AF225" s="237">
        <v>150</v>
      </c>
      <c r="AG225" s="237">
        <v>150</v>
      </c>
      <c r="AH225" s="234"/>
      <c r="AI225" s="234">
        <v>0</v>
      </c>
      <c r="AJ225" s="237">
        <v>0</v>
      </c>
      <c r="AK225" s="237">
        <v>0</v>
      </c>
      <c r="AL225" s="234"/>
      <c r="AM225" s="234">
        <v>0</v>
      </c>
      <c r="AN225" s="237">
        <v>0</v>
      </c>
      <c r="AO225" s="237">
        <v>0</v>
      </c>
      <c r="AP225" s="234"/>
      <c r="AQ225" s="234">
        <v>0</v>
      </c>
      <c r="AR225" s="237">
        <v>0</v>
      </c>
      <c r="AS225" s="237">
        <v>0</v>
      </c>
      <c r="AT225" s="230"/>
      <c r="AU225" s="230"/>
      <c r="AV225" s="238">
        <f t="shared" si="84"/>
        <v>3</v>
      </c>
      <c r="AW225" s="238">
        <f t="shared" si="84"/>
        <v>3</v>
      </c>
      <c r="AX225" s="234">
        <v>3</v>
      </c>
      <c r="AY225" s="234">
        <v>3</v>
      </c>
      <c r="AZ225" s="229"/>
      <c r="BA225" s="234">
        <v>0</v>
      </c>
      <c r="BB225" s="229"/>
      <c r="BC225" s="234">
        <v>0</v>
      </c>
      <c r="BD225" s="232">
        <v>45076</v>
      </c>
      <c r="BE225" s="232">
        <v>45064</v>
      </c>
      <c r="BF225" s="239" t="s">
        <v>230</v>
      </c>
      <c r="BG225" s="230" t="s">
        <v>254</v>
      </c>
      <c r="BH225" s="263">
        <v>0</v>
      </c>
      <c r="BI225" s="258"/>
      <c r="BJ225" s="263"/>
      <c r="BK225" s="242" t="s">
        <v>680</v>
      </c>
      <c r="BL225" s="242"/>
      <c r="BM225" s="242" t="s">
        <v>394</v>
      </c>
      <c r="BN225" s="231" t="s">
        <v>200</v>
      </c>
      <c r="BO225" s="231">
        <f t="shared" si="71"/>
        <v>2023</v>
      </c>
      <c r="BP225" s="231">
        <f t="shared" si="72"/>
        <v>2</v>
      </c>
      <c r="BQ225" s="231" t="s">
        <v>218</v>
      </c>
      <c r="BR225" s="231"/>
      <c r="BS225" s="231">
        <f t="shared" si="73"/>
        <v>30</v>
      </c>
      <c r="BT225" s="231"/>
      <c r="BU225" s="231" t="s">
        <v>218</v>
      </c>
      <c r="BV225" s="231"/>
      <c r="BW225" s="231"/>
      <c r="BX225" s="231"/>
      <c r="BY225" s="231"/>
      <c r="BZ225" s="238">
        <f t="shared" si="74"/>
        <v>0</v>
      </c>
      <c r="CA225" s="231"/>
      <c r="CB225" s="231" t="str">
        <f t="shared" si="85"/>
        <v>Хива тумани ҳокими ўринбосари</v>
      </c>
      <c r="CC225" s="231" t="s">
        <v>552</v>
      </c>
      <c r="CD225" s="231" t="s">
        <v>553</v>
      </c>
      <c r="CE225" s="231" t="s">
        <v>554</v>
      </c>
      <c r="CF225" s="231" t="s">
        <v>1122</v>
      </c>
      <c r="CG225" s="231" t="s">
        <v>472</v>
      </c>
      <c r="CH225" s="231"/>
      <c r="CI225" s="231"/>
      <c r="CJ225" s="231"/>
      <c r="CK225" s="243"/>
      <c r="CL225" s="243"/>
      <c r="CM225" s="244">
        <f t="shared" si="78"/>
        <v>0</v>
      </c>
      <c r="CN225" s="243"/>
      <c r="CO225" s="243">
        <f t="shared" si="79"/>
        <v>0</v>
      </c>
      <c r="CP225" s="245">
        <f t="shared" si="80"/>
        <v>-3</v>
      </c>
      <c r="CR225" s="226"/>
    </row>
    <row r="226" spans="1:96" s="246" customFormat="1" ht="39" customHeight="1" x14ac:dyDescent="0.25">
      <c r="A226" s="227">
        <v>5</v>
      </c>
      <c r="B226" s="228">
        <f t="shared" si="77"/>
        <v>217</v>
      </c>
      <c r="C226" s="229">
        <v>19183</v>
      </c>
      <c r="D226" s="228" t="s">
        <v>185</v>
      </c>
      <c r="E226" s="228" t="s">
        <v>2</v>
      </c>
      <c r="F226" s="230" t="s">
        <v>99</v>
      </c>
      <c r="G226" s="231" t="s">
        <v>1123</v>
      </c>
      <c r="H226" s="231" t="s">
        <v>1124</v>
      </c>
      <c r="I226" s="230" t="s">
        <v>1125</v>
      </c>
      <c r="J226" s="232">
        <f t="shared" si="68"/>
        <v>0</v>
      </c>
      <c r="K226" s="232">
        <v>45168</v>
      </c>
      <c r="L226" s="230" t="s">
        <v>189</v>
      </c>
      <c r="M226" s="233">
        <v>310037256</v>
      </c>
      <c r="N226" s="228" t="s">
        <v>1126</v>
      </c>
      <c r="O226" s="228" t="s">
        <v>192</v>
      </c>
      <c r="P226" s="230" t="s">
        <v>193</v>
      </c>
      <c r="Q226" s="230" t="s">
        <v>227</v>
      </c>
      <c r="R226" s="230" t="s">
        <v>228</v>
      </c>
      <c r="S226" s="230" t="s">
        <v>318</v>
      </c>
      <c r="T226" s="230">
        <v>30</v>
      </c>
      <c r="U226" s="234">
        <v>80</v>
      </c>
      <c r="V226" s="234">
        <v>26.666666666666668</v>
      </c>
      <c r="W226" s="234">
        <v>0</v>
      </c>
      <c r="X226" s="234">
        <v>0</v>
      </c>
      <c r="Y226" s="234">
        <v>1.0666666666666667</v>
      </c>
      <c r="Z226" s="235">
        <f t="shared" si="83"/>
        <v>210</v>
      </c>
      <c r="AA226" s="235">
        <f t="shared" si="83"/>
        <v>210</v>
      </c>
      <c r="AB226" s="236">
        <f t="shared" si="83"/>
        <v>211</v>
      </c>
      <c r="AC226" s="236">
        <f t="shared" si="83"/>
        <v>211</v>
      </c>
      <c r="AD226" s="234">
        <v>150</v>
      </c>
      <c r="AE226" s="234">
        <v>150</v>
      </c>
      <c r="AF226" s="237">
        <v>160</v>
      </c>
      <c r="AG226" s="237">
        <v>160</v>
      </c>
      <c r="AH226" s="234">
        <v>60</v>
      </c>
      <c r="AI226" s="234">
        <v>60</v>
      </c>
      <c r="AJ226" s="237">
        <v>51</v>
      </c>
      <c r="AK226" s="237">
        <v>51</v>
      </c>
      <c r="AL226" s="234"/>
      <c r="AM226" s="234">
        <v>0</v>
      </c>
      <c r="AN226" s="237">
        <v>0</v>
      </c>
      <c r="AO226" s="237">
        <v>0</v>
      </c>
      <c r="AP226" s="234"/>
      <c r="AQ226" s="234">
        <v>0</v>
      </c>
      <c r="AR226" s="237">
        <v>0</v>
      </c>
      <c r="AS226" s="237">
        <v>0</v>
      </c>
      <c r="AT226" s="230"/>
      <c r="AU226" s="230"/>
      <c r="AV226" s="238">
        <f t="shared" si="84"/>
        <v>3</v>
      </c>
      <c r="AW226" s="238">
        <f t="shared" si="84"/>
        <v>3</v>
      </c>
      <c r="AX226" s="234">
        <v>3</v>
      </c>
      <c r="AY226" s="234">
        <v>3</v>
      </c>
      <c r="AZ226" s="229"/>
      <c r="BA226" s="234">
        <v>0</v>
      </c>
      <c r="BB226" s="229"/>
      <c r="BC226" s="234">
        <v>0</v>
      </c>
      <c r="BD226" s="232">
        <v>45168</v>
      </c>
      <c r="BE226" s="232">
        <v>45066</v>
      </c>
      <c r="BF226" s="239" t="s">
        <v>462</v>
      </c>
      <c r="BG226" s="230" t="s">
        <v>231</v>
      </c>
      <c r="BH226" s="230">
        <v>0</v>
      </c>
      <c r="BI226" s="240"/>
      <c r="BJ226" s="241">
        <v>0</v>
      </c>
      <c r="BK226" s="242" t="s">
        <v>680</v>
      </c>
      <c r="BL226" s="242"/>
      <c r="BM226" s="242" t="s">
        <v>394</v>
      </c>
      <c r="BN226" s="231" t="s">
        <v>200</v>
      </c>
      <c r="BO226" s="231">
        <f t="shared" si="71"/>
        <v>2023</v>
      </c>
      <c r="BP226" s="231">
        <f t="shared" si="72"/>
        <v>3</v>
      </c>
      <c r="BQ226" s="231" t="str">
        <f t="shared" ref="BQ226:BQ243" si="86">+TEXT(BD226,"MMMM")</f>
        <v>MMMM</v>
      </c>
      <c r="BR226" s="231"/>
      <c r="BS226" s="231">
        <f t="shared" si="73"/>
        <v>30</v>
      </c>
      <c r="BT226" s="231"/>
      <c r="BU226" s="231" t="s">
        <v>218</v>
      </c>
      <c r="BV226" s="231"/>
      <c r="BW226" s="231"/>
      <c r="BX226" s="231"/>
      <c r="BY226" s="231"/>
      <c r="BZ226" s="238">
        <f t="shared" si="74"/>
        <v>0</v>
      </c>
      <c r="CA226" s="231"/>
      <c r="CB226" s="231" t="str">
        <f t="shared" si="85"/>
        <v>Хива тумани ҳокими ўринбосари</v>
      </c>
      <c r="CC226" s="231" t="s">
        <v>233</v>
      </c>
      <c r="CD226" s="231" t="s">
        <v>234</v>
      </c>
      <c r="CE226" s="231" t="s">
        <v>206</v>
      </c>
      <c r="CF226" s="231" t="s">
        <v>1122</v>
      </c>
      <c r="CG226" s="231" t="s">
        <v>472</v>
      </c>
      <c r="CH226" s="231"/>
      <c r="CI226" s="231"/>
      <c r="CJ226" s="231"/>
      <c r="CK226" s="243">
        <v>0</v>
      </c>
      <c r="CL226" s="243">
        <v>3</v>
      </c>
      <c r="CM226" s="244">
        <f t="shared" si="78"/>
        <v>3</v>
      </c>
      <c r="CN226" s="243">
        <v>2</v>
      </c>
      <c r="CO226" s="243">
        <f t="shared" si="79"/>
        <v>5</v>
      </c>
      <c r="CP226" s="245">
        <f t="shared" si="80"/>
        <v>2</v>
      </c>
      <c r="CR226" s="226"/>
    </row>
    <row r="227" spans="1:96" s="246" customFormat="1" ht="39" customHeight="1" x14ac:dyDescent="0.25">
      <c r="A227" s="227">
        <v>5</v>
      </c>
      <c r="B227" s="228">
        <f t="shared" si="77"/>
        <v>218</v>
      </c>
      <c r="C227" s="229">
        <v>36681</v>
      </c>
      <c r="D227" s="228" t="s">
        <v>222</v>
      </c>
      <c r="E227" s="228" t="s">
        <v>2</v>
      </c>
      <c r="F227" s="230" t="s">
        <v>99</v>
      </c>
      <c r="G227" s="231" t="s">
        <v>1127</v>
      </c>
      <c r="H227" s="231" t="s">
        <v>1128</v>
      </c>
      <c r="I227" s="230" t="s">
        <v>1129</v>
      </c>
      <c r="J227" s="232">
        <f t="shared" si="68"/>
        <v>0</v>
      </c>
      <c r="K227" s="232">
        <v>45168</v>
      </c>
      <c r="L227" s="230" t="s">
        <v>189</v>
      </c>
      <c r="M227" s="242">
        <v>309917662</v>
      </c>
      <c r="N227" s="230" t="s">
        <v>1130</v>
      </c>
      <c r="O227" s="230" t="s">
        <v>192</v>
      </c>
      <c r="P227" s="230" t="s">
        <v>193</v>
      </c>
      <c r="Q227" s="230" t="s">
        <v>227</v>
      </c>
      <c r="R227" s="230" t="s">
        <v>228</v>
      </c>
      <c r="S227" s="230" t="s">
        <v>229</v>
      </c>
      <c r="T227" s="230">
        <v>50</v>
      </c>
      <c r="U227" s="230">
        <v>50</v>
      </c>
      <c r="V227" s="230">
        <v>16</v>
      </c>
      <c r="W227" s="230">
        <v>0</v>
      </c>
      <c r="X227" s="230">
        <v>0</v>
      </c>
      <c r="Y227" s="234">
        <v>3</v>
      </c>
      <c r="Z227" s="235">
        <f t="shared" si="83"/>
        <v>310</v>
      </c>
      <c r="AA227" s="235">
        <f t="shared" si="83"/>
        <v>310</v>
      </c>
      <c r="AB227" s="236">
        <f t="shared" si="83"/>
        <v>300</v>
      </c>
      <c r="AC227" s="236">
        <f t="shared" si="83"/>
        <v>300</v>
      </c>
      <c r="AD227" s="234">
        <v>210</v>
      </c>
      <c r="AE227" s="234">
        <v>210</v>
      </c>
      <c r="AF227" s="237">
        <v>300</v>
      </c>
      <c r="AG227" s="237">
        <v>300</v>
      </c>
      <c r="AH227" s="234">
        <v>100</v>
      </c>
      <c r="AI227" s="234">
        <v>100</v>
      </c>
      <c r="AJ227" s="237">
        <v>0</v>
      </c>
      <c r="AK227" s="237">
        <v>0</v>
      </c>
      <c r="AL227" s="234"/>
      <c r="AM227" s="234">
        <v>0</v>
      </c>
      <c r="AN227" s="237">
        <v>0</v>
      </c>
      <c r="AO227" s="237">
        <v>0</v>
      </c>
      <c r="AP227" s="234"/>
      <c r="AQ227" s="234">
        <v>0</v>
      </c>
      <c r="AR227" s="237">
        <v>0</v>
      </c>
      <c r="AS227" s="237">
        <v>0</v>
      </c>
      <c r="AT227" s="230"/>
      <c r="AU227" s="230"/>
      <c r="AV227" s="238">
        <f t="shared" si="84"/>
        <v>5</v>
      </c>
      <c r="AW227" s="238">
        <f t="shared" si="84"/>
        <v>5</v>
      </c>
      <c r="AX227" s="234">
        <v>5</v>
      </c>
      <c r="AY227" s="234">
        <v>5</v>
      </c>
      <c r="AZ227" s="229"/>
      <c r="BA227" s="234">
        <v>0</v>
      </c>
      <c r="BB227" s="229"/>
      <c r="BC227" s="234">
        <v>0</v>
      </c>
      <c r="BD227" s="232">
        <v>45168</v>
      </c>
      <c r="BE227" s="232">
        <v>44970</v>
      </c>
      <c r="BF227" s="239" t="s">
        <v>381</v>
      </c>
      <c r="BG227" s="230" t="s">
        <v>197</v>
      </c>
      <c r="BH227" s="230"/>
      <c r="BI227" s="240"/>
      <c r="BJ227" s="241"/>
      <c r="BK227" s="242" t="s">
        <v>680</v>
      </c>
      <c r="BL227" s="242"/>
      <c r="BM227" s="242" t="s">
        <v>394</v>
      </c>
      <c r="BN227" s="231" t="s">
        <v>200</v>
      </c>
      <c r="BO227" s="231">
        <f t="shared" si="71"/>
        <v>2023</v>
      </c>
      <c r="BP227" s="231">
        <f t="shared" si="72"/>
        <v>3</v>
      </c>
      <c r="BQ227" s="231" t="str">
        <f t="shared" si="86"/>
        <v>MMMM</v>
      </c>
      <c r="BR227" s="231"/>
      <c r="BS227" s="231">
        <f t="shared" si="73"/>
        <v>30</v>
      </c>
      <c r="BT227" s="231">
        <v>31</v>
      </c>
      <c r="BU227" s="231" t="s">
        <v>255</v>
      </c>
      <c r="BV227" s="231">
        <v>1</v>
      </c>
      <c r="BW227" s="231"/>
      <c r="BX227" s="231"/>
      <c r="BY227" s="231"/>
      <c r="BZ227" s="238">
        <f t="shared" si="74"/>
        <v>0</v>
      </c>
      <c r="CA227" s="231"/>
      <c r="CB227" s="231"/>
      <c r="CC227" s="231" t="s">
        <v>233</v>
      </c>
      <c r="CD227" s="231" t="s">
        <v>234</v>
      </c>
      <c r="CE227" s="231" t="s">
        <v>206</v>
      </c>
      <c r="CF227" s="231" t="s">
        <v>1131</v>
      </c>
      <c r="CG227" s="231" t="s">
        <v>204</v>
      </c>
      <c r="CH227" s="231"/>
      <c r="CI227" s="231"/>
      <c r="CJ227" s="231"/>
      <c r="CK227" s="243">
        <v>1</v>
      </c>
      <c r="CL227" s="243">
        <v>0</v>
      </c>
      <c r="CM227" s="244">
        <f t="shared" si="78"/>
        <v>-1</v>
      </c>
      <c r="CN227" s="243">
        <v>5</v>
      </c>
      <c r="CO227" s="243">
        <f t="shared" si="79"/>
        <v>4</v>
      </c>
      <c r="CP227" s="245">
        <f t="shared" si="80"/>
        <v>-1</v>
      </c>
      <c r="CR227" s="226"/>
    </row>
    <row r="228" spans="1:96" s="246" customFormat="1" ht="39" customHeight="1" x14ac:dyDescent="0.25">
      <c r="A228" s="227">
        <v>5</v>
      </c>
      <c r="B228" s="228">
        <f t="shared" si="77"/>
        <v>219</v>
      </c>
      <c r="C228" s="229">
        <v>19177</v>
      </c>
      <c r="D228" s="228" t="s">
        <v>185</v>
      </c>
      <c r="E228" s="228" t="s">
        <v>2</v>
      </c>
      <c r="F228" s="230" t="s">
        <v>99</v>
      </c>
      <c r="G228" s="231" t="s">
        <v>1132</v>
      </c>
      <c r="H228" s="231" t="s">
        <v>1133</v>
      </c>
      <c r="I228" s="230" t="s">
        <v>1134</v>
      </c>
      <c r="J228" s="232">
        <f t="shared" si="68"/>
        <v>0</v>
      </c>
      <c r="K228" s="232">
        <v>45015</v>
      </c>
      <c r="L228" s="230" t="s">
        <v>189</v>
      </c>
      <c r="M228" s="233">
        <v>308876067</v>
      </c>
      <c r="N228" s="228" t="s">
        <v>1135</v>
      </c>
      <c r="O228" s="228" t="s">
        <v>277</v>
      </c>
      <c r="P228" s="230" t="s">
        <v>213</v>
      </c>
      <c r="Q228" s="230" t="s">
        <v>214</v>
      </c>
      <c r="R228" s="230"/>
      <c r="S228" s="230" t="s">
        <v>215</v>
      </c>
      <c r="T228" s="230">
        <v>400</v>
      </c>
      <c r="U228" s="234">
        <v>150</v>
      </c>
      <c r="V228" s="234">
        <v>125</v>
      </c>
      <c r="W228" s="234">
        <v>0</v>
      </c>
      <c r="X228" s="234">
        <v>0</v>
      </c>
      <c r="Y228" s="234">
        <v>5</v>
      </c>
      <c r="Z228" s="235">
        <f t="shared" si="83"/>
        <v>400</v>
      </c>
      <c r="AA228" s="235">
        <f t="shared" si="83"/>
        <v>400</v>
      </c>
      <c r="AB228" s="236">
        <f t="shared" si="83"/>
        <v>400</v>
      </c>
      <c r="AC228" s="236">
        <f t="shared" si="83"/>
        <v>400</v>
      </c>
      <c r="AD228" s="234">
        <v>100</v>
      </c>
      <c r="AE228" s="234">
        <v>100</v>
      </c>
      <c r="AF228" s="237">
        <v>100</v>
      </c>
      <c r="AG228" s="237">
        <v>100</v>
      </c>
      <c r="AH228" s="234">
        <v>300</v>
      </c>
      <c r="AI228" s="234">
        <v>300</v>
      </c>
      <c r="AJ228" s="237">
        <v>300</v>
      </c>
      <c r="AK228" s="237">
        <v>300</v>
      </c>
      <c r="AL228" s="234"/>
      <c r="AM228" s="234">
        <v>0</v>
      </c>
      <c r="AN228" s="237">
        <v>0</v>
      </c>
      <c r="AO228" s="237">
        <v>0</v>
      </c>
      <c r="AP228" s="234"/>
      <c r="AQ228" s="234">
        <v>0</v>
      </c>
      <c r="AR228" s="237">
        <v>0</v>
      </c>
      <c r="AS228" s="237">
        <v>0</v>
      </c>
      <c r="AT228" s="230"/>
      <c r="AU228" s="230"/>
      <c r="AV228" s="238">
        <f t="shared" si="84"/>
        <v>3</v>
      </c>
      <c r="AW228" s="238">
        <f t="shared" si="84"/>
        <v>5</v>
      </c>
      <c r="AX228" s="234">
        <v>3</v>
      </c>
      <c r="AY228" s="234">
        <v>5</v>
      </c>
      <c r="AZ228" s="229"/>
      <c r="BA228" s="229">
        <v>0</v>
      </c>
      <c r="BB228" s="229"/>
      <c r="BC228" s="229">
        <v>0</v>
      </c>
      <c r="BD228" s="232">
        <v>45015</v>
      </c>
      <c r="BE228" s="232">
        <v>44984</v>
      </c>
      <c r="BF228" s="239" t="s">
        <v>422</v>
      </c>
      <c r="BG228" s="230" t="s">
        <v>394</v>
      </c>
      <c r="BH228" s="230">
        <v>0</v>
      </c>
      <c r="BI228" s="240"/>
      <c r="BJ228" s="241">
        <v>0</v>
      </c>
      <c r="BK228" s="242" t="s">
        <v>680</v>
      </c>
      <c r="BL228" s="242"/>
      <c r="BM228" s="242" t="s">
        <v>394</v>
      </c>
      <c r="BN228" s="231" t="s">
        <v>200</v>
      </c>
      <c r="BO228" s="231">
        <f t="shared" si="71"/>
        <v>2023</v>
      </c>
      <c r="BP228" s="231">
        <f t="shared" si="72"/>
        <v>1</v>
      </c>
      <c r="BQ228" s="231" t="str">
        <f t="shared" si="86"/>
        <v>MMMM</v>
      </c>
      <c r="BR228" s="231"/>
      <c r="BS228" s="231">
        <f t="shared" si="73"/>
        <v>30</v>
      </c>
      <c r="BT228" s="231">
        <v>28</v>
      </c>
      <c r="BU228" s="231" t="s">
        <v>1113</v>
      </c>
      <c r="BV228" s="231">
        <v>1</v>
      </c>
      <c r="BW228" s="231"/>
      <c r="BX228" s="231"/>
      <c r="BY228" s="231"/>
      <c r="BZ228" s="238">
        <f t="shared" si="74"/>
        <v>2</v>
      </c>
      <c r="CA228" s="231"/>
      <c r="CB228" s="231" t="str">
        <f>+IF(BN228="йирик",CONCATENATE(E228," Инвестициялар, саноат ва савдо бош бошқармаси бошлиғи"),IF(BN228="ўрта",CONCATENATE(E228," Инвестициялар, саноат ва савдо бош бошқармаси бошлиғи биринчи ўринбосари"),_xlfn.CONCAT(F228," ҳокими ўринбосари")))</f>
        <v>Хива тумани ҳокими ўринбосари</v>
      </c>
      <c r="CC228" s="231" t="s">
        <v>219</v>
      </c>
      <c r="CD228" s="231" t="s">
        <v>220</v>
      </c>
      <c r="CE228" s="231" t="s">
        <v>221</v>
      </c>
      <c r="CF228" s="231" t="s">
        <v>1122</v>
      </c>
      <c r="CG228" s="231" t="s">
        <v>472</v>
      </c>
      <c r="CH228" s="231"/>
      <c r="CI228" s="231"/>
      <c r="CJ228" s="231"/>
      <c r="CK228" s="243">
        <v>0</v>
      </c>
      <c r="CL228" s="243">
        <v>6</v>
      </c>
      <c r="CM228" s="244">
        <f t="shared" si="78"/>
        <v>6</v>
      </c>
      <c r="CN228" s="243">
        <v>2</v>
      </c>
      <c r="CO228" s="243">
        <f t="shared" si="79"/>
        <v>8</v>
      </c>
      <c r="CP228" s="245">
        <f t="shared" si="80"/>
        <v>5</v>
      </c>
      <c r="CR228" s="226"/>
    </row>
    <row r="229" spans="1:96" s="246" customFormat="1" ht="39" customHeight="1" x14ac:dyDescent="0.25">
      <c r="A229" s="227">
        <v>5</v>
      </c>
      <c r="B229" s="228">
        <f t="shared" si="77"/>
        <v>220</v>
      </c>
      <c r="C229" s="229">
        <v>20635</v>
      </c>
      <c r="D229" s="228" t="s">
        <v>333</v>
      </c>
      <c r="E229" s="228" t="s">
        <v>2</v>
      </c>
      <c r="F229" s="230" t="s">
        <v>99</v>
      </c>
      <c r="G229" s="231" t="s">
        <v>1136</v>
      </c>
      <c r="H229" s="231" t="s">
        <v>1137</v>
      </c>
      <c r="I229" s="230" t="s">
        <v>1138</v>
      </c>
      <c r="J229" s="232">
        <f t="shared" si="68"/>
        <v>0</v>
      </c>
      <c r="K229" s="232">
        <v>45199</v>
      </c>
      <c r="L229" s="230" t="s">
        <v>189</v>
      </c>
      <c r="M229" s="233">
        <v>308860254</v>
      </c>
      <c r="N229" s="228" t="s">
        <v>1139</v>
      </c>
      <c r="O229" s="228" t="s">
        <v>252</v>
      </c>
      <c r="P229" s="230" t="s">
        <v>213</v>
      </c>
      <c r="Q229" s="230" t="s">
        <v>775</v>
      </c>
      <c r="R229" s="230"/>
      <c r="S229" s="230" t="s">
        <v>337</v>
      </c>
      <c r="T229" s="230">
        <v>100</v>
      </c>
      <c r="U229" s="234">
        <v>200</v>
      </c>
      <c r="V229" s="234">
        <v>50</v>
      </c>
      <c r="W229" s="234">
        <v>0</v>
      </c>
      <c r="X229" s="234">
        <v>0</v>
      </c>
      <c r="Y229" s="234">
        <v>2</v>
      </c>
      <c r="Z229" s="235">
        <f t="shared" si="83"/>
        <v>450</v>
      </c>
      <c r="AA229" s="235">
        <f t="shared" si="83"/>
        <v>450</v>
      </c>
      <c r="AB229" s="236">
        <f t="shared" si="83"/>
        <v>450</v>
      </c>
      <c r="AC229" s="236">
        <f t="shared" si="83"/>
        <v>450</v>
      </c>
      <c r="AD229" s="234">
        <v>250</v>
      </c>
      <c r="AE229" s="234">
        <v>250</v>
      </c>
      <c r="AF229" s="237">
        <v>450</v>
      </c>
      <c r="AG229" s="237">
        <v>450</v>
      </c>
      <c r="AH229" s="234">
        <v>200</v>
      </c>
      <c r="AI229" s="234">
        <v>200</v>
      </c>
      <c r="AJ229" s="237">
        <v>0</v>
      </c>
      <c r="AK229" s="237">
        <v>0</v>
      </c>
      <c r="AL229" s="234"/>
      <c r="AM229" s="234">
        <v>0</v>
      </c>
      <c r="AN229" s="237">
        <v>0</v>
      </c>
      <c r="AO229" s="237">
        <v>0</v>
      </c>
      <c r="AP229" s="234"/>
      <c r="AQ229" s="234">
        <v>0</v>
      </c>
      <c r="AR229" s="237">
        <v>0</v>
      </c>
      <c r="AS229" s="237">
        <v>0</v>
      </c>
      <c r="AT229" s="230"/>
      <c r="AU229" s="230"/>
      <c r="AV229" s="238">
        <f t="shared" si="84"/>
        <v>5</v>
      </c>
      <c r="AW229" s="238">
        <f t="shared" si="84"/>
        <v>5</v>
      </c>
      <c r="AX229" s="234">
        <v>5</v>
      </c>
      <c r="AY229" s="234">
        <v>5</v>
      </c>
      <c r="AZ229" s="229"/>
      <c r="BA229" s="234">
        <v>0</v>
      </c>
      <c r="BB229" s="229"/>
      <c r="BC229" s="234">
        <v>0</v>
      </c>
      <c r="BD229" s="232">
        <v>45199</v>
      </c>
      <c r="BE229" s="232">
        <v>45041</v>
      </c>
      <c r="BF229" s="239" t="s">
        <v>409</v>
      </c>
      <c r="BG229" s="230" t="s">
        <v>197</v>
      </c>
      <c r="BH229" s="230">
        <v>0</v>
      </c>
      <c r="BI229" s="240"/>
      <c r="BJ229" s="241">
        <v>0</v>
      </c>
      <c r="BK229" s="242" t="s">
        <v>680</v>
      </c>
      <c r="BL229" s="242"/>
      <c r="BM229" s="242" t="s">
        <v>394</v>
      </c>
      <c r="BN229" s="231" t="s">
        <v>200</v>
      </c>
      <c r="BO229" s="231">
        <f t="shared" si="71"/>
        <v>2023</v>
      </c>
      <c r="BP229" s="231">
        <f t="shared" si="72"/>
        <v>3</v>
      </c>
      <c r="BQ229" s="231" t="str">
        <f t="shared" si="86"/>
        <v>MMMM</v>
      </c>
      <c r="BR229" s="231"/>
      <c r="BS229" s="231">
        <f t="shared" si="73"/>
        <v>30</v>
      </c>
      <c r="BT229" s="231">
        <v>28</v>
      </c>
      <c r="BU229" s="231" t="s">
        <v>232</v>
      </c>
      <c r="BV229" s="231">
        <v>2</v>
      </c>
      <c r="BW229" s="231"/>
      <c r="BX229" s="231"/>
      <c r="BY229" s="231"/>
      <c r="BZ229" s="238">
        <f t="shared" si="74"/>
        <v>0</v>
      </c>
      <c r="CA229" s="231"/>
      <c r="CB229" s="231" t="s">
        <v>1140</v>
      </c>
      <c r="CC229" s="231" t="s">
        <v>776</v>
      </c>
      <c r="CD229" s="231" t="s">
        <v>777</v>
      </c>
      <c r="CE229" s="231" t="s">
        <v>206</v>
      </c>
      <c r="CF229" s="231" t="s">
        <v>1131</v>
      </c>
      <c r="CG229" s="231" t="s">
        <v>204</v>
      </c>
      <c r="CH229" s="231"/>
      <c r="CI229" s="231"/>
      <c r="CJ229" s="231"/>
      <c r="CK229" s="243">
        <v>4</v>
      </c>
      <c r="CL229" s="243">
        <v>4</v>
      </c>
      <c r="CM229" s="244">
        <f t="shared" si="78"/>
        <v>0</v>
      </c>
      <c r="CN229" s="243">
        <v>5</v>
      </c>
      <c r="CO229" s="243">
        <f t="shared" si="79"/>
        <v>5</v>
      </c>
      <c r="CP229" s="245">
        <f t="shared" si="80"/>
        <v>0</v>
      </c>
      <c r="CR229" s="226"/>
    </row>
    <row r="230" spans="1:96" s="246" customFormat="1" ht="39" customHeight="1" x14ac:dyDescent="0.25">
      <c r="A230" s="227">
        <v>5</v>
      </c>
      <c r="B230" s="228">
        <f t="shared" si="77"/>
        <v>221</v>
      </c>
      <c r="C230" s="229">
        <v>19172</v>
      </c>
      <c r="D230" s="228" t="s">
        <v>185</v>
      </c>
      <c r="E230" s="228" t="s">
        <v>2</v>
      </c>
      <c r="F230" s="230" t="s">
        <v>99</v>
      </c>
      <c r="G230" s="231" t="s">
        <v>1141</v>
      </c>
      <c r="H230" s="231" t="s">
        <v>1142</v>
      </c>
      <c r="I230" s="230" t="s">
        <v>1143</v>
      </c>
      <c r="J230" s="232">
        <f t="shared" si="68"/>
        <v>0</v>
      </c>
      <c r="K230" s="232">
        <v>45015</v>
      </c>
      <c r="L230" s="230" t="s">
        <v>189</v>
      </c>
      <c r="M230" s="233">
        <v>308191374</v>
      </c>
      <c r="N230" s="228" t="s">
        <v>1144</v>
      </c>
      <c r="O230" s="228" t="s">
        <v>252</v>
      </c>
      <c r="P230" s="230" t="s">
        <v>213</v>
      </c>
      <c r="Q230" s="230" t="s">
        <v>303</v>
      </c>
      <c r="R230" s="230"/>
      <c r="S230" s="230" t="s">
        <v>1145</v>
      </c>
      <c r="T230" s="230">
        <v>600</v>
      </c>
      <c r="U230" s="234">
        <v>300</v>
      </c>
      <c r="V230" s="234">
        <v>250</v>
      </c>
      <c r="W230" s="234">
        <v>0</v>
      </c>
      <c r="X230" s="234">
        <v>0</v>
      </c>
      <c r="Y230" s="234">
        <v>10</v>
      </c>
      <c r="Z230" s="235">
        <f t="shared" si="83"/>
        <v>700</v>
      </c>
      <c r="AA230" s="235">
        <f t="shared" si="83"/>
        <v>700</v>
      </c>
      <c r="AB230" s="236">
        <f t="shared" si="83"/>
        <v>732</v>
      </c>
      <c r="AC230" s="236">
        <f t="shared" si="83"/>
        <v>732</v>
      </c>
      <c r="AD230" s="234">
        <v>200</v>
      </c>
      <c r="AE230" s="234">
        <v>200</v>
      </c>
      <c r="AF230" s="237">
        <v>350</v>
      </c>
      <c r="AG230" s="237">
        <v>350</v>
      </c>
      <c r="AH230" s="234">
        <v>500</v>
      </c>
      <c r="AI230" s="234">
        <v>500</v>
      </c>
      <c r="AJ230" s="237">
        <v>382</v>
      </c>
      <c r="AK230" s="237">
        <v>382</v>
      </c>
      <c r="AL230" s="234"/>
      <c r="AM230" s="234">
        <v>0</v>
      </c>
      <c r="AN230" s="237">
        <v>0</v>
      </c>
      <c r="AO230" s="237">
        <v>0</v>
      </c>
      <c r="AP230" s="234"/>
      <c r="AQ230" s="234">
        <v>0</v>
      </c>
      <c r="AR230" s="237">
        <v>0</v>
      </c>
      <c r="AS230" s="237">
        <v>0</v>
      </c>
      <c r="AT230" s="230"/>
      <c r="AU230" s="230"/>
      <c r="AV230" s="238">
        <f t="shared" si="84"/>
        <v>8</v>
      </c>
      <c r="AW230" s="238">
        <f t="shared" si="84"/>
        <v>8</v>
      </c>
      <c r="AX230" s="234">
        <v>8</v>
      </c>
      <c r="AY230" s="234">
        <v>8</v>
      </c>
      <c r="AZ230" s="229"/>
      <c r="BA230" s="229">
        <v>0</v>
      </c>
      <c r="BB230" s="229"/>
      <c r="BC230" s="229">
        <v>0</v>
      </c>
      <c r="BD230" s="232">
        <v>45015</v>
      </c>
      <c r="BE230" s="232">
        <v>44986</v>
      </c>
      <c r="BF230" s="239" t="s">
        <v>356</v>
      </c>
      <c r="BG230" s="230" t="s">
        <v>197</v>
      </c>
      <c r="BH230" s="230">
        <v>0</v>
      </c>
      <c r="BI230" s="240"/>
      <c r="BJ230" s="241">
        <v>0</v>
      </c>
      <c r="BK230" s="242" t="s">
        <v>680</v>
      </c>
      <c r="BL230" s="242"/>
      <c r="BM230" s="242" t="s">
        <v>394</v>
      </c>
      <c r="BN230" s="231" t="s">
        <v>200</v>
      </c>
      <c r="BO230" s="231">
        <f t="shared" si="71"/>
        <v>2023</v>
      </c>
      <c r="BP230" s="231">
        <f t="shared" si="72"/>
        <v>1</v>
      </c>
      <c r="BQ230" s="231" t="str">
        <f t="shared" si="86"/>
        <v>MMMM</v>
      </c>
      <c r="BR230" s="231" t="s">
        <v>255</v>
      </c>
      <c r="BS230" s="231">
        <f t="shared" si="73"/>
        <v>30</v>
      </c>
      <c r="BT230" s="231">
        <v>3</v>
      </c>
      <c r="BU230" s="231" t="s">
        <v>255</v>
      </c>
      <c r="BV230" s="231">
        <v>1</v>
      </c>
      <c r="BW230" s="231"/>
      <c r="BX230" s="231"/>
      <c r="BY230" s="231"/>
      <c r="BZ230" s="238">
        <f t="shared" si="74"/>
        <v>0</v>
      </c>
      <c r="CA230" s="231"/>
      <c r="CB230" s="231" t="str">
        <f>+IF(BN230="йирик",CONCATENATE(E230," Инвестициялар, саноат ва савдо бош бошқармаси бошлиғи"),IF(BN230="ўрта",CONCATENATE(E230," Инвестициялар, саноат ва савдо бош бошқармаси бошлиғи биринчи ўринбосари"),_xlfn.CONCAT(F230," ҳокими ўринбосари")))</f>
        <v>Хива тумани ҳокими ўринбосари</v>
      </c>
      <c r="CC230" s="231" t="s">
        <v>304</v>
      </c>
      <c r="CD230" s="231" t="s">
        <v>305</v>
      </c>
      <c r="CE230" s="231" t="s">
        <v>206</v>
      </c>
      <c r="CF230" s="231" t="s">
        <v>1122</v>
      </c>
      <c r="CG230" s="231" t="s">
        <v>472</v>
      </c>
      <c r="CH230" s="231"/>
      <c r="CI230" s="231"/>
      <c r="CJ230" s="231"/>
      <c r="CK230" s="243">
        <v>1</v>
      </c>
      <c r="CL230" s="243">
        <v>8</v>
      </c>
      <c r="CM230" s="244">
        <f t="shared" si="78"/>
        <v>7</v>
      </c>
      <c r="CN230" s="243">
        <v>5</v>
      </c>
      <c r="CO230" s="243">
        <f t="shared" si="79"/>
        <v>12</v>
      </c>
      <c r="CP230" s="245">
        <f t="shared" si="80"/>
        <v>4</v>
      </c>
      <c r="CR230" s="226"/>
    </row>
    <row r="231" spans="1:96" s="246" customFormat="1" ht="39" customHeight="1" x14ac:dyDescent="0.25">
      <c r="A231" s="227">
        <v>5</v>
      </c>
      <c r="B231" s="228">
        <f t="shared" si="77"/>
        <v>222</v>
      </c>
      <c r="C231" s="229">
        <v>19187</v>
      </c>
      <c r="D231" s="228" t="s">
        <v>185</v>
      </c>
      <c r="E231" s="228" t="s">
        <v>2</v>
      </c>
      <c r="F231" s="230" t="s">
        <v>99</v>
      </c>
      <c r="G231" s="231" t="s">
        <v>1146</v>
      </c>
      <c r="H231" s="231" t="s">
        <v>1147</v>
      </c>
      <c r="I231" s="230" t="s">
        <v>1148</v>
      </c>
      <c r="J231" s="232">
        <f t="shared" si="68"/>
        <v>0</v>
      </c>
      <c r="K231" s="232">
        <v>45046</v>
      </c>
      <c r="L231" s="230" t="s">
        <v>189</v>
      </c>
      <c r="M231" s="233">
        <v>307941367</v>
      </c>
      <c r="N231" s="228" t="s">
        <v>1149</v>
      </c>
      <c r="O231" s="228" t="s">
        <v>277</v>
      </c>
      <c r="P231" s="230" t="s">
        <v>193</v>
      </c>
      <c r="Q231" s="230" t="s">
        <v>355</v>
      </c>
      <c r="R231" s="230"/>
      <c r="S231" s="230" t="s">
        <v>290</v>
      </c>
      <c r="T231" s="230">
        <v>1800</v>
      </c>
      <c r="U231" s="234">
        <v>110</v>
      </c>
      <c r="V231" s="234">
        <v>73.333333333333329</v>
      </c>
      <c r="W231" s="234">
        <v>0</v>
      </c>
      <c r="X231" s="234">
        <v>0</v>
      </c>
      <c r="Y231" s="234">
        <v>2.9333333333333331</v>
      </c>
      <c r="Z231" s="235">
        <f t="shared" si="83"/>
        <v>325</v>
      </c>
      <c r="AA231" s="235">
        <f t="shared" si="83"/>
        <v>325</v>
      </c>
      <c r="AB231" s="236">
        <f t="shared" si="83"/>
        <v>345</v>
      </c>
      <c r="AC231" s="236">
        <f t="shared" si="83"/>
        <v>345</v>
      </c>
      <c r="AD231" s="234">
        <v>80</v>
      </c>
      <c r="AE231" s="234">
        <v>80</v>
      </c>
      <c r="AF231" s="237">
        <v>100</v>
      </c>
      <c r="AG231" s="237">
        <v>100</v>
      </c>
      <c r="AH231" s="234">
        <v>245</v>
      </c>
      <c r="AI231" s="234">
        <v>245</v>
      </c>
      <c r="AJ231" s="237">
        <v>245</v>
      </c>
      <c r="AK231" s="237">
        <v>245</v>
      </c>
      <c r="AL231" s="234"/>
      <c r="AM231" s="234">
        <v>0</v>
      </c>
      <c r="AN231" s="237">
        <v>0</v>
      </c>
      <c r="AO231" s="237">
        <v>0</v>
      </c>
      <c r="AP231" s="234"/>
      <c r="AQ231" s="234">
        <v>0</v>
      </c>
      <c r="AR231" s="237">
        <v>0</v>
      </c>
      <c r="AS231" s="237">
        <v>0</v>
      </c>
      <c r="AT231" s="230"/>
      <c r="AU231" s="230"/>
      <c r="AV231" s="238">
        <f t="shared" si="84"/>
        <v>2</v>
      </c>
      <c r="AW231" s="238">
        <f t="shared" si="84"/>
        <v>2</v>
      </c>
      <c r="AX231" s="234">
        <v>2</v>
      </c>
      <c r="AY231" s="234">
        <v>2</v>
      </c>
      <c r="AZ231" s="229"/>
      <c r="BA231" s="234">
        <v>0</v>
      </c>
      <c r="BB231" s="229"/>
      <c r="BC231" s="234">
        <v>0</v>
      </c>
      <c r="BD231" s="232">
        <v>45046</v>
      </c>
      <c r="BE231" s="232">
        <v>45046</v>
      </c>
      <c r="BF231" s="239" t="s">
        <v>338</v>
      </c>
      <c r="BG231" s="230" t="s">
        <v>231</v>
      </c>
      <c r="BH231" s="230"/>
      <c r="BI231" s="240"/>
      <c r="BJ231" s="241"/>
      <c r="BK231" s="242" t="s">
        <v>680</v>
      </c>
      <c r="BL231" s="242"/>
      <c r="BM231" s="242" t="s">
        <v>394</v>
      </c>
      <c r="BN231" s="231" t="s">
        <v>200</v>
      </c>
      <c r="BO231" s="231">
        <f t="shared" si="71"/>
        <v>2023</v>
      </c>
      <c r="BP231" s="231">
        <f t="shared" si="72"/>
        <v>2</v>
      </c>
      <c r="BQ231" s="231" t="str">
        <f t="shared" si="86"/>
        <v>MMMM</v>
      </c>
      <c r="BR231" s="231" t="s">
        <v>232</v>
      </c>
      <c r="BS231" s="231">
        <f t="shared" si="73"/>
        <v>30</v>
      </c>
      <c r="BT231" s="231"/>
      <c r="BU231" s="231" t="s">
        <v>978</v>
      </c>
      <c r="BV231" s="231"/>
      <c r="BW231" s="231"/>
      <c r="BX231" s="231"/>
      <c r="BY231" s="231"/>
      <c r="BZ231" s="238">
        <f t="shared" si="74"/>
        <v>0</v>
      </c>
      <c r="CA231" s="231"/>
      <c r="CB231" s="231" t="str">
        <f>+IF(BN231="йирик",CONCATENATE(E231," Инвестициялар, саноат ва савдо бош бошқармаси бошлиғи"),IF(BN231="ўрта",CONCATENATE(E231," Инвестициялар, саноат ва савдо бош бошқармаси бошлиғи биринчи ўринбосари"),_xlfn.CONCAT(F231," ҳокими ўринбосари")))</f>
        <v>Хива тумани ҳокими ўринбосари</v>
      </c>
      <c r="CC231" s="231" t="s">
        <v>358</v>
      </c>
      <c r="CD231" s="231" t="s">
        <v>359</v>
      </c>
      <c r="CE231" s="231" t="s">
        <v>204</v>
      </c>
      <c r="CF231" s="231" t="s">
        <v>1122</v>
      </c>
      <c r="CG231" s="231" t="s">
        <v>472</v>
      </c>
      <c r="CH231" s="231"/>
      <c r="CI231" s="231"/>
      <c r="CJ231" s="231"/>
      <c r="CK231" s="243">
        <v>1</v>
      </c>
      <c r="CL231" s="243">
        <v>3</v>
      </c>
      <c r="CM231" s="244">
        <f t="shared" si="78"/>
        <v>2</v>
      </c>
      <c r="CN231" s="243"/>
      <c r="CO231" s="243">
        <f t="shared" si="79"/>
        <v>2</v>
      </c>
      <c r="CP231" s="245">
        <f t="shared" si="80"/>
        <v>0</v>
      </c>
      <c r="CR231" s="226"/>
    </row>
    <row r="232" spans="1:96" s="246" customFormat="1" ht="39" customHeight="1" x14ac:dyDescent="0.25">
      <c r="A232" s="227">
        <v>5</v>
      </c>
      <c r="B232" s="228">
        <f t="shared" si="77"/>
        <v>223</v>
      </c>
      <c r="C232" s="229">
        <v>36679</v>
      </c>
      <c r="D232" s="228" t="s">
        <v>222</v>
      </c>
      <c r="E232" s="228" t="s">
        <v>2</v>
      </c>
      <c r="F232" s="230" t="s">
        <v>99</v>
      </c>
      <c r="G232" s="231" t="s">
        <v>1150</v>
      </c>
      <c r="H232" s="231" t="s">
        <v>1151</v>
      </c>
      <c r="I232" s="230" t="s">
        <v>1152</v>
      </c>
      <c r="J232" s="232">
        <f t="shared" si="68"/>
        <v>0</v>
      </c>
      <c r="K232" s="232">
        <v>45261</v>
      </c>
      <c r="L232" s="230" t="s">
        <v>330</v>
      </c>
      <c r="M232" s="242">
        <v>307373647</v>
      </c>
      <c r="N232" s="230" t="s">
        <v>1153</v>
      </c>
      <c r="O232" s="230" t="s">
        <v>277</v>
      </c>
      <c r="P232" s="230" t="s">
        <v>240</v>
      </c>
      <c r="Q232" s="230" t="s">
        <v>278</v>
      </c>
      <c r="R232" s="230" t="s">
        <v>279</v>
      </c>
      <c r="S232" s="230" t="s">
        <v>280</v>
      </c>
      <c r="T232" s="230">
        <v>200</v>
      </c>
      <c r="U232" s="230">
        <v>2500</v>
      </c>
      <c r="V232" s="230">
        <v>200</v>
      </c>
      <c r="W232" s="230">
        <v>0</v>
      </c>
      <c r="X232" s="230">
        <v>0</v>
      </c>
      <c r="Y232" s="234">
        <v>300</v>
      </c>
      <c r="Z232" s="235">
        <f t="shared" si="83"/>
        <v>10000</v>
      </c>
      <c r="AA232" s="235">
        <f t="shared" si="83"/>
        <v>10000</v>
      </c>
      <c r="AB232" s="236">
        <f t="shared" si="83"/>
        <v>10000</v>
      </c>
      <c r="AC232" s="236">
        <f t="shared" si="83"/>
        <v>10000</v>
      </c>
      <c r="AD232" s="234">
        <v>10000</v>
      </c>
      <c r="AE232" s="234">
        <v>10000</v>
      </c>
      <c r="AF232" s="237">
        <v>10000</v>
      </c>
      <c r="AG232" s="237">
        <v>10000</v>
      </c>
      <c r="AH232" s="234"/>
      <c r="AI232" s="234">
        <v>0</v>
      </c>
      <c r="AJ232" s="237">
        <v>0</v>
      </c>
      <c r="AK232" s="237">
        <v>0</v>
      </c>
      <c r="AL232" s="234"/>
      <c r="AM232" s="234">
        <v>0</v>
      </c>
      <c r="AN232" s="237">
        <v>0</v>
      </c>
      <c r="AO232" s="237">
        <v>0</v>
      </c>
      <c r="AP232" s="234"/>
      <c r="AQ232" s="234">
        <v>0</v>
      </c>
      <c r="AR232" s="237">
        <v>0</v>
      </c>
      <c r="AS232" s="237">
        <v>0</v>
      </c>
      <c r="AT232" s="230"/>
      <c r="AU232" s="230"/>
      <c r="AV232" s="238">
        <f t="shared" si="84"/>
        <v>10</v>
      </c>
      <c r="AW232" s="238">
        <f t="shared" si="84"/>
        <v>10</v>
      </c>
      <c r="AX232" s="234">
        <v>10</v>
      </c>
      <c r="AY232" s="234">
        <v>10</v>
      </c>
      <c r="AZ232" s="229"/>
      <c r="BA232" s="234">
        <v>0</v>
      </c>
      <c r="BB232" s="229"/>
      <c r="BC232" s="234">
        <v>0</v>
      </c>
      <c r="BD232" s="232">
        <v>45261</v>
      </c>
      <c r="BE232" s="232">
        <v>45014</v>
      </c>
      <c r="BF232" s="239" t="s">
        <v>291</v>
      </c>
      <c r="BG232" s="230" t="s">
        <v>254</v>
      </c>
      <c r="BH232" s="230"/>
      <c r="BI232" s="240"/>
      <c r="BJ232" s="241"/>
      <c r="BK232" s="242" t="s">
        <v>680</v>
      </c>
      <c r="BL232" s="242"/>
      <c r="BM232" s="242" t="s">
        <v>394</v>
      </c>
      <c r="BN232" s="231" t="s">
        <v>641</v>
      </c>
      <c r="BO232" s="231">
        <f t="shared" si="71"/>
        <v>2023</v>
      </c>
      <c r="BP232" s="231">
        <f t="shared" si="72"/>
        <v>4</v>
      </c>
      <c r="BQ232" s="231" t="str">
        <f t="shared" si="86"/>
        <v>MMMM</v>
      </c>
      <c r="BR232" s="231"/>
      <c r="BS232" s="231">
        <f t="shared" si="73"/>
        <v>1</v>
      </c>
      <c r="BT232" s="231">
        <v>31</v>
      </c>
      <c r="BU232" s="231" t="s">
        <v>255</v>
      </c>
      <c r="BV232" s="231">
        <v>1</v>
      </c>
      <c r="BW232" s="231"/>
      <c r="BX232" s="231"/>
      <c r="BY232" s="231"/>
      <c r="BZ232" s="238">
        <f t="shared" si="74"/>
        <v>0</v>
      </c>
      <c r="CA232" s="231"/>
      <c r="CB232" s="231"/>
      <c r="CC232" s="231" t="s">
        <v>219</v>
      </c>
      <c r="CD232" s="231" t="s">
        <v>220</v>
      </c>
      <c r="CE232" s="231" t="s">
        <v>221</v>
      </c>
      <c r="CF232" s="231" t="s">
        <v>1131</v>
      </c>
      <c r="CG232" s="231" t="s">
        <v>204</v>
      </c>
      <c r="CH232" s="231"/>
      <c r="CI232" s="231"/>
      <c r="CJ232" s="231"/>
      <c r="CK232" s="243">
        <v>9</v>
      </c>
      <c r="CL232" s="243">
        <v>18</v>
      </c>
      <c r="CM232" s="244">
        <f t="shared" si="78"/>
        <v>9</v>
      </c>
      <c r="CN232" s="243"/>
      <c r="CO232" s="243">
        <f t="shared" si="79"/>
        <v>9</v>
      </c>
      <c r="CP232" s="245">
        <f t="shared" si="80"/>
        <v>-1</v>
      </c>
      <c r="CR232" s="226"/>
    </row>
    <row r="233" spans="1:96" s="246" customFormat="1" ht="39" customHeight="1" x14ac:dyDescent="0.25">
      <c r="A233" s="227">
        <v>5</v>
      </c>
      <c r="B233" s="228">
        <f t="shared" si="77"/>
        <v>224</v>
      </c>
      <c r="C233" s="229">
        <v>19176</v>
      </c>
      <c r="D233" s="228" t="s">
        <v>185</v>
      </c>
      <c r="E233" s="228" t="s">
        <v>2</v>
      </c>
      <c r="F233" s="230" t="s">
        <v>99</v>
      </c>
      <c r="G233" s="231" t="s">
        <v>1154</v>
      </c>
      <c r="H233" s="231" t="s">
        <v>1155</v>
      </c>
      <c r="I233" s="230" t="s">
        <v>1156</v>
      </c>
      <c r="J233" s="232">
        <f t="shared" si="68"/>
        <v>0</v>
      </c>
      <c r="K233" s="232">
        <v>45107</v>
      </c>
      <c r="L233" s="230" t="s">
        <v>330</v>
      </c>
      <c r="M233" s="233">
        <v>307077967</v>
      </c>
      <c r="N233" s="228" t="s">
        <v>1157</v>
      </c>
      <c r="O233" s="228" t="s">
        <v>252</v>
      </c>
      <c r="P233" s="230" t="s">
        <v>213</v>
      </c>
      <c r="Q233" s="230" t="s">
        <v>303</v>
      </c>
      <c r="R233" s="230"/>
      <c r="S233" s="230" t="s">
        <v>337</v>
      </c>
      <c r="T233" s="230">
        <v>460</v>
      </c>
      <c r="U233" s="234">
        <v>80</v>
      </c>
      <c r="V233" s="234">
        <v>40</v>
      </c>
      <c r="W233" s="234">
        <v>0</v>
      </c>
      <c r="X233" s="234">
        <v>0</v>
      </c>
      <c r="Y233" s="234">
        <v>1.6</v>
      </c>
      <c r="Z233" s="235">
        <f t="shared" si="83"/>
        <v>150</v>
      </c>
      <c r="AA233" s="235">
        <f t="shared" si="83"/>
        <v>150</v>
      </c>
      <c r="AB233" s="236">
        <f t="shared" si="83"/>
        <v>200</v>
      </c>
      <c r="AC233" s="236">
        <f t="shared" si="83"/>
        <v>200</v>
      </c>
      <c r="AD233" s="234">
        <v>50</v>
      </c>
      <c r="AE233" s="234">
        <v>50</v>
      </c>
      <c r="AF233" s="237">
        <v>100</v>
      </c>
      <c r="AG233" s="237">
        <v>100</v>
      </c>
      <c r="AH233" s="234">
        <v>100</v>
      </c>
      <c r="AI233" s="234">
        <v>100</v>
      </c>
      <c r="AJ233" s="237">
        <v>100</v>
      </c>
      <c r="AK233" s="237">
        <v>100</v>
      </c>
      <c r="AL233" s="234"/>
      <c r="AM233" s="234">
        <v>0</v>
      </c>
      <c r="AN233" s="237">
        <v>0</v>
      </c>
      <c r="AO233" s="237">
        <v>0</v>
      </c>
      <c r="AP233" s="234"/>
      <c r="AQ233" s="234">
        <v>0</v>
      </c>
      <c r="AR233" s="237">
        <v>0</v>
      </c>
      <c r="AS233" s="237">
        <v>0</v>
      </c>
      <c r="AT233" s="230"/>
      <c r="AU233" s="230"/>
      <c r="AV233" s="238">
        <f t="shared" si="84"/>
        <v>3</v>
      </c>
      <c r="AW233" s="238">
        <f t="shared" si="84"/>
        <v>3</v>
      </c>
      <c r="AX233" s="234">
        <v>3</v>
      </c>
      <c r="AY233" s="234">
        <v>3</v>
      </c>
      <c r="AZ233" s="229"/>
      <c r="BA233" s="234">
        <v>0</v>
      </c>
      <c r="BB233" s="229"/>
      <c r="BC233" s="234">
        <v>0</v>
      </c>
      <c r="BD233" s="232">
        <v>45107</v>
      </c>
      <c r="BE233" s="232">
        <v>45099</v>
      </c>
      <c r="BF233" s="239" t="s">
        <v>376</v>
      </c>
      <c r="BG233" s="230" t="s">
        <v>231</v>
      </c>
      <c r="BH233" s="230">
        <v>0</v>
      </c>
      <c r="BI233" s="240"/>
      <c r="BJ233" s="241">
        <v>0</v>
      </c>
      <c r="BK233" s="242" t="s">
        <v>680</v>
      </c>
      <c r="BL233" s="242"/>
      <c r="BM233" s="242" t="s">
        <v>394</v>
      </c>
      <c r="BN233" s="231" t="s">
        <v>200</v>
      </c>
      <c r="BO233" s="231">
        <f t="shared" si="71"/>
        <v>2023</v>
      </c>
      <c r="BP233" s="231">
        <f t="shared" si="72"/>
        <v>2</v>
      </c>
      <c r="BQ233" s="231" t="str">
        <f t="shared" si="86"/>
        <v>MMMM</v>
      </c>
      <c r="BR233" s="231"/>
      <c r="BS233" s="231">
        <f t="shared" si="73"/>
        <v>30</v>
      </c>
      <c r="BT233" s="231"/>
      <c r="BU233" s="231" t="s">
        <v>241</v>
      </c>
      <c r="BV233" s="231"/>
      <c r="BW233" s="231"/>
      <c r="BX233" s="231"/>
      <c r="BY233" s="231"/>
      <c r="BZ233" s="238">
        <f t="shared" si="74"/>
        <v>0</v>
      </c>
      <c r="CA233" s="231"/>
      <c r="CB233" s="231" t="str">
        <f>+IF(BN233="йирик",CONCATENATE(E233," Инвестициялар, саноат ва савдо бош бошқармаси бошлиғи"),IF(BN233="ўрта",CONCATENATE(E233," Инвестициялар, саноат ва савдо бош бошқармаси бошлиғи биринчи ўринбосари"),_xlfn.CONCAT(F233," ҳокими ўринбосари")))</f>
        <v>Хива тумани ҳокими ўринбосари</v>
      </c>
      <c r="CC233" s="231" t="s">
        <v>304</v>
      </c>
      <c r="CD233" s="231" t="s">
        <v>305</v>
      </c>
      <c r="CE233" s="231" t="s">
        <v>206</v>
      </c>
      <c r="CF233" s="231" t="s">
        <v>1122</v>
      </c>
      <c r="CG233" s="231" t="s">
        <v>472</v>
      </c>
      <c r="CH233" s="231"/>
      <c r="CI233" s="231"/>
      <c r="CJ233" s="231"/>
      <c r="CK233" s="243">
        <v>4</v>
      </c>
      <c r="CL233" s="243">
        <v>5</v>
      </c>
      <c r="CM233" s="244">
        <f t="shared" si="78"/>
        <v>1</v>
      </c>
      <c r="CN233" s="243">
        <v>5</v>
      </c>
      <c r="CO233" s="243">
        <f t="shared" si="79"/>
        <v>6</v>
      </c>
      <c r="CP233" s="245">
        <f t="shared" si="80"/>
        <v>3</v>
      </c>
      <c r="CR233" s="226"/>
    </row>
    <row r="234" spans="1:96" s="246" customFormat="1" ht="39" customHeight="1" x14ac:dyDescent="0.25">
      <c r="A234" s="227">
        <v>5</v>
      </c>
      <c r="B234" s="228">
        <f t="shared" si="77"/>
        <v>225</v>
      </c>
      <c r="C234" s="229">
        <v>19232</v>
      </c>
      <c r="D234" s="228" t="s">
        <v>185</v>
      </c>
      <c r="E234" s="228" t="s">
        <v>2</v>
      </c>
      <c r="F234" s="230" t="s">
        <v>99</v>
      </c>
      <c r="G234" s="231" t="s">
        <v>1158</v>
      </c>
      <c r="H234" s="231" t="s">
        <v>1159</v>
      </c>
      <c r="I234" s="230" t="s">
        <v>1160</v>
      </c>
      <c r="J234" s="232">
        <f t="shared" si="68"/>
        <v>0</v>
      </c>
      <c r="K234" s="232">
        <v>45046</v>
      </c>
      <c r="L234" s="230" t="s">
        <v>330</v>
      </c>
      <c r="M234" s="233">
        <v>306594784</v>
      </c>
      <c r="N234" s="228" t="s">
        <v>1161</v>
      </c>
      <c r="O234" s="228" t="s">
        <v>212</v>
      </c>
      <c r="P234" s="230" t="s">
        <v>213</v>
      </c>
      <c r="Q234" s="230" t="s">
        <v>303</v>
      </c>
      <c r="R234" s="230"/>
      <c r="S234" s="230" t="s">
        <v>685</v>
      </c>
      <c r="T234" s="230">
        <v>86</v>
      </c>
      <c r="U234" s="234">
        <v>180</v>
      </c>
      <c r="V234" s="234">
        <v>120</v>
      </c>
      <c r="W234" s="234">
        <v>0</v>
      </c>
      <c r="X234" s="234">
        <v>0</v>
      </c>
      <c r="Y234" s="234">
        <v>4.8</v>
      </c>
      <c r="Z234" s="235">
        <f t="shared" si="83"/>
        <v>400</v>
      </c>
      <c r="AA234" s="235">
        <f t="shared" si="83"/>
        <v>400</v>
      </c>
      <c r="AB234" s="236">
        <f t="shared" si="83"/>
        <v>400</v>
      </c>
      <c r="AC234" s="236">
        <f t="shared" si="83"/>
        <v>400</v>
      </c>
      <c r="AD234" s="234">
        <v>400</v>
      </c>
      <c r="AE234" s="234">
        <v>400</v>
      </c>
      <c r="AF234" s="237">
        <v>400</v>
      </c>
      <c r="AG234" s="237">
        <v>400</v>
      </c>
      <c r="AH234" s="234"/>
      <c r="AI234" s="234">
        <v>0</v>
      </c>
      <c r="AJ234" s="237">
        <v>0</v>
      </c>
      <c r="AK234" s="237">
        <v>0</v>
      </c>
      <c r="AL234" s="234"/>
      <c r="AM234" s="234">
        <v>0</v>
      </c>
      <c r="AN234" s="237">
        <v>0</v>
      </c>
      <c r="AO234" s="237">
        <v>0</v>
      </c>
      <c r="AP234" s="234"/>
      <c r="AQ234" s="234">
        <v>0</v>
      </c>
      <c r="AR234" s="237">
        <v>0</v>
      </c>
      <c r="AS234" s="237">
        <v>0</v>
      </c>
      <c r="AT234" s="230"/>
      <c r="AU234" s="230"/>
      <c r="AV234" s="238">
        <f t="shared" si="84"/>
        <v>4</v>
      </c>
      <c r="AW234" s="238">
        <f t="shared" si="84"/>
        <v>4</v>
      </c>
      <c r="AX234" s="234">
        <v>4</v>
      </c>
      <c r="AY234" s="234">
        <v>4</v>
      </c>
      <c r="AZ234" s="229"/>
      <c r="BA234" s="234">
        <v>0</v>
      </c>
      <c r="BB234" s="229"/>
      <c r="BC234" s="234">
        <v>0</v>
      </c>
      <c r="BD234" s="232">
        <v>45046</v>
      </c>
      <c r="BE234" s="232">
        <v>45041</v>
      </c>
      <c r="BF234" s="239" t="s">
        <v>448</v>
      </c>
      <c r="BG234" s="230" t="s">
        <v>254</v>
      </c>
      <c r="BH234" s="230">
        <v>0</v>
      </c>
      <c r="BI234" s="240"/>
      <c r="BJ234" s="241">
        <v>0</v>
      </c>
      <c r="BK234" s="242" t="s">
        <v>680</v>
      </c>
      <c r="BL234" s="242"/>
      <c r="BM234" s="242" t="s">
        <v>394</v>
      </c>
      <c r="BN234" s="231" t="s">
        <v>200</v>
      </c>
      <c r="BO234" s="231">
        <f t="shared" si="71"/>
        <v>2023</v>
      </c>
      <c r="BP234" s="231">
        <f t="shared" si="72"/>
        <v>2</v>
      </c>
      <c r="BQ234" s="231" t="str">
        <f t="shared" si="86"/>
        <v>MMMM</v>
      </c>
      <c r="BR234" s="231" t="s">
        <v>232</v>
      </c>
      <c r="BS234" s="231">
        <f t="shared" si="73"/>
        <v>30</v>
      </c>
      <c r="BT234" s="231">
        <v>28</v>
      </c>
      <c r="BU234" s="231" t="s">
        <v>232</v>
      </c>
      <c r="BV234" s="231">
        <v>2</v>
      </c>
      <c r="BW234" s="231"/>
      <c r="BX234" s="231"/>
      <c r="BY234" s="231"/>
      <c r="BZ234" s="238">
        <f t="shared" si="74"/>
        <v>0</v>
      </c>
      <c r="CA234" s="231"/>
      <c r="CB234" s="231" t="str">
        <f>+IF(BN234="йирик",CONCATENATE(E234," Инвестициялар, саноат ва савдо бош бошқармаси бошлиғи"),IF(BN234="ўрта",CONCATENATE(E234," Инвестициялар, саноат ва савдо бош бошқармаси бошлиғи биринчи ўринбосари"),_xlfn.CONCAT(F234," ҳокими ўринбосари")))</f>
        <v>Хива тумани ҳокими ўринбосари</v>
      </c>
      <c r="CC234" s="231" t="s">
        <v>304</v>
      </c>
      <c r="CD234" s="231" t="s">
        <v>305</v>
      </c>
      <c r="CE234" s="231" t="s">
        <v>206</v>
      </c>
      <c r="CF234" s="231" t="s">
        <v>1131</v>
      </c>
      <c r="CG234" s="231" t="s">
        <v>204</v>
      </c>
      <c r="CH234" s="231"/>
      <c r="CI234" s="231"/>
      <c r="CJ234" s="231"/>
      <c r="CK234" s="243">
        <v>4</v>
      </c>
      <c r="CL234" s="243">
        <v>3</v>
      </c>
      <c r="CM234" s="244">
        <f t="shared" si="78"/>
        <v>-1</v>
      </c>
      <c r="CN234" s="243"/>
      <c r="CO234" s="243">
        <f t="shared" si="79"/>
        <v>-1</v>
      </c>
      <c r="CP234" s="245">
        <f t="shared" si="80"/>
        <v>-5</v>
      </c>
      <c r="CR234" s="226"/>
    </row>
    <row r="235" spans="1:96" s="246" customFormat="1" ht="39" customHeight="1" x14ac:dyDescent="0.25">
      <c r="A235" s="227">
        <v>5</v>
      </c>
      <c r="B235" s="228">
        <f t="shared" si="77"/>
        <v>226</v>
      </c>
      <c r="C235" s="229">
        <v>19205</v>
      </c>
      <c r="D235" s="228" t="s">
        <v>185</v>
      </c>
      <c r="E235" s="228" t="s">
        <v>2</v>
      </c>
      <c r="F235" s="230" t="s">
        <v>99</v>
      </c>
      <c r="G235" s="231" t="s">
        <v>1162</v>
      </c>
      <c r="H235" s="231" t="s">
        <v>1163</v>
      </c>
      <c r="I235" s="230" t="s">
        <v>1164</v>
      </c>
      <c r="J235" s="232">
        <f t="shared" si="68"/>
        <v>0</v>
      </c>
      <c r="K235" s="232">
        <v>45107</v>
      </c>
      <c r="L235" s="230" t="s">
        <v>330</v>
      </c>
      <c r="M235" s="233">
        <v>306536214</v>
      </c>
      <c r="N235" s="228" t="s">
        <v>1139</v>
      </c>
      <c r="O235" s="228" t="s">
        <v>252</v>
      </c>
      <c r="P235" s="230" t="s">
        <v>240</v>
      </c>
      <c r="Q235" s="230" t="s">
        <v>278</v>
      </c>
      <c r="R235" s="230" t="s">
        <v>279</v>
      </c>
      <c r="S235" s="230" t="s">
        <v>280</v>
      </c>
      <c r="T235" s="230">
        <v>200</v>
      </c>
      <c r="U235" s="234">
        <v>350</v>
      </c>
      <c r="V235" s="234">
        <v>175</v>
      </c>
      <c r="W235" s="234">
        <v>0</v>
      </c>
      <c r="X235" s="234">
        <v>0</v>
      </c>
      <c r="Y235" s="234">
        <v>7</v>
      </c>
      <c r="Z235" s="235">
        <f t="shared" si="83"/>
        <v>1700</v>
      </c>
      <c r="AA235" s="235">
        <f t="shared" si="83"/>
        <v>1700</v>
      </c>
      <c r="AB235" s="236">
        <f t="shared" si="83"/>
        <v>600</v>
      </c>
      <c r="AC235" s="236">
        <f t="shared" si="83"/>
        <v>600</v>
      </c>
      <c r="AD235" s="234">
        <v>1700</v>
      </c>
      <c r="AE235" s="234">
        <v>1700</v>
      </c>
      <c r="AF235" s="237">
        <v>600</v>
      </c>
      <c r="AG235" s="237">
        <v>600</v>
      </c>
      <c r="AH235" s="234"/>
      <c r="AI235" s="234">
        <v>0</v>
      </c>
      <c r="AJ235" s="237">
        <v>0</v>
      </c>
      <c r="AK235" s="237">
        <v>0</v>
      </c>
      <c r="AL235" s="234"/>
      <c r="AM235" s="234">
        <v>0</v>
      </c>
      <c r="AN235" s="237">
        <v>0</v>
      </c>
      <c r="AO235" s="237">
        <v>0</v>
      </c>
      <c r="AP235" s="234"/>
      <c r="AQ235" s="234">
        <v>0</v>
      </c>
      <c r="AR235" s="237">
        <v>0</v>
      </c>
      <c r="AS235" s="237">
        <v>0</v>
      </c>
      <c r="AT235" s="230"/>
      <c r="AU235" s="230"/>
      <c r="AV235" s="238">
        <f t="shared" si="84"/>
        <v>4</v>
      </c>
      <c r="AW235" s="238">
        <f t="shared" si="84"/>
        <v>4</v>
      </c>
      <c r="AX235" s="234">
        <v>4</v>
      </c>
      <c r="AY235" s="234">
        <v>4</v>
      </c>
      <c r="AZ235" s="229"/>
      <c r="BA235" s="234">
        <v>0</v>
      </c>
      <c r="BB235" s="229"/>
      <c r="BC235" s="234">
        <v>0</v>
      </c>
      <c r="BD235" s="232">
        <v>45107</v>
      </c>
      <c r="BE235" s="232">
        <v>45099</v>
      </c>
      <c r="BF235" s="239" t="s">
        <v>296</v>
      </c>
      <c r="BG235" s="230" t="s">
        <v>254</v>
      </c>
      <c r="BH235" s="230">
        <v>0</v>
      </c>
      <c r="BI235" s="240"/>
      <c r="BJ235" s="241">
        <v>0</v>
      </c>
      <c r="BK235" s="242" t="s">
        <v>680</v>
      </c>
      <c r="BL235" s="242"/>
      <c r="BM235" s="242" t="s">
        <v>394</v>
      </c>
      <c r="BN235" s="231" t="s">
        <v>200</v>
      </c>
      <c r="BO235" s="231">
        <f t="shared" si="71"/>
        <v>2023</v>
      </c>
      <c r="BP235" s="231">
        <f t="shared" si="72"/>
        <v>2</v>
      </c>
      <c r="BQ235" s="231" t="str">
        <f t="shared" si="86"/>
        <v>MMMM</v>
      </c>
      <c r="BR235" s="231"/>
      <c r="BS235" s="231">
        <f t="shared" si="73"/>
        <v>30</v>
      </c>
      <c r="BT235" s="231"/>
      <c r="BU235" s="231" t="s">
        <v>241</v>
      </c>
      <c r="BV235" s="231"/>
      <c r="BW235" s="231"/>
      <c r="BX235" s="231"/>
      <c r="BY235" s="231"/>
      <c r="BZ235" s="238">
        <f t="shared" si="74"/>
        <v>0</v>
      </c>
      <c r="CA235" s="231"/>
      <c r="CB235" s="231" t="str">
        <f>+IF(BN235="йирик",CONCATENATE(E235," Инвестициялар, саноат ва савдо бош бошқармаси бошлиғи"),IF(BN235="ўрта",CONCATENATE(E235," Инвестициялар, саноат ва савдо бош бошқармаси бошлиғи биринчи ўринбосари"),_xlfn.CONCAT(F235," ҳокими ўринбосари")))</f>
        <v>Хива тумани ҳокими ўринбосари</v>
      </c>
      <c r="CC235" s="231" t="s">
        <v>219</v>
      </c>
      <c r="CD235" s="231" t="s">
        <v>220</v>
      </c>
      <c r="CE235" s="231" t="s">
        <v>221</v>
      </c>
      <c r="CF235" s="231" t="s">
        <v>1165</v>
      </c>
      <c r="CG235" s="231" t="s">
        <v>206</v>
      </c>
      <c r="CH235" s="231"/>
      <c r="CI235" s="231"/>
      <c r="CJ235" s="231"/>
      <c r="CK235" s="243">
        <v>1</v>
      </c>
      <c r="CL235" s="243">
        <v>1</v>
      </c>
      <c r="CM235" s="244">
        <f t="shared" si="78"/>
        <v>0</v>
      </c>
      <c r="CN235" s="243"/>
      <c r="CO235" s="243">
        <f t="shared" si="79"/>
        <v>0</v>
      </c>
      <c r="CP235" s="245">
        <f t="shared" si="80"/>
        <v>-4</v>
      </c>
      <c r="CR235" s="226"/>
    </row>
    <row r="236" spans="1:96" s="246" customFormat="1" ht="39" customHeight="1" x14ac:dyDescent="0.25">
      <c r="A236" s="227">
        <v>5</v>
      </c>
      <c r="B236" s="228">
        <f t="shared" si="77"/>
        <v>227</v>
      </c>
      <c r="C236" s="229">
        <v>36680</v>
      </c>
      <c r="D236" s="228" t="s">
        <v>222</v>
      </c>
      <c r="E236" s="228" t="s">
        <v>2</v>
      </c>
      <c r="F236" s="230" t="s">
        <v>99</v>
      </c>
      <c r="G236" s="264" t="s">
        <v>1166</v>
      </c>
      <c r="H236" s="231" t="s">
        <v>1167</v>
      </c>
      <c r="I236" s="230" t="s">
        <v>1168</v>
      </c>
      <c r="J236" s="232">
        <f t="shared" si="68"/>
        <v>0</v>
      </c>
      <c r="K236" s="232">
        <v>45168</v>
      </c>
      <c r="L236" s="230" t="s">
        <v>330</v>
      </c>
      <c r="M236" s="242">
        <v>305515557</v>
      </c>
      <c r="N236" s="230" t="s">
        <v>1169</v>
      </c>
      <c r="O236" s="230" t="s">
        <v>252</v>
      </c>
      <c r="P236" s="230" t="s">
        <v>240</v>
      </c>
      <c r="Q236" s="230" t="s">
        <v>1170</v>
      </c>
      <c r="R236" s="230">
        <v>0</v>
      </c>
      <c r="S236" s="230">
        <v>0</v>
      </c>
      <c r="T236" s="230">
        <v>0</v>
      </c>
      <c r="U236" s="230">
        <v>0</v>
      </c>
      <c r="V236" s="230">
        <v>0</v>
      </c>
      <c r="W236" s="230">
        <v>0</v>
      </c>
      <c r="X236" s="230">
        <v>0</v>
      </c>
      <c r="Y236" s="234">
        <v>6</v>
      </c>
      <c r="Z236" s="235">
        <f t="shared" si="83"/>
        <v>700</v>
      </c>
      <c r="AA236" s="235">
        <f t="shared" si="83"/>
        <v>700</v>
      </c>
      <c r="AB236" s="236">
        <f t="shared" si="83"/>
        <v>685</v>
      </c>
      <c r="AC236" s="236">
        <f t="shared" si="83"/>
        <v>685</v>
      </c>
      <c r="AD236" s="234">
        <v>400</v>
      </c>
      <c r="AE236" s="234">
        <v>400</v>
      </c>
      <c r="AF236" s="237">
        <v>550</v>
      </c>
      <c r="AG236" s="237">
        <v>550</v>
      </c>
      <c r="AH236" s="234">
        <v>300</v>
      </c>
      <c r="AI236" s="234">
        <v>300</v>
      </c>
      <c r="AJ236" s="237">
        <v>135</v>
      </c>
      <c r="AK236" s="237">
        <v>135</v>
      </c>
      <c r="AL236" s="234"/>
      <c r="AM236" s="234">
        <v>0</v>
      </c>
      <c r="AN236" s="237">
        <v>0</v>
      </c>
      <c r="AO236" s="237">
        <v>0</v>
      </c>
      <c r="AP236" s="234"/>
      <c r="AQ236" s="234">
        <v>0</v>
      </c>
      <c r="AR236" s="237">
        <v>0</v>
      </c>
      <c r="AS236" s="237">
        <v>0</v>
      </c>
      <c r="AT236" s="230"/>
      <c r="AU236" s="230"/>
      <c r="AV236" s="238">
        <f t="shared" si="84"/>
        <v>5</v>
      </c>
      <c r="AW236" s="238">
        <f t="shared" si="84"/>
        <v>5</v>
      </c>
      <c r="AX236" s="234">
        <v>5</v>
      </c>
      <c r="AY236" s="234">
        <v>5</v>
      </c>
      <c r="AZ236" s="229"/>
      <c r="BA236" s="234">
        <v>0</v>
      </c>
      <c r="BB236" s="229"/>
      <c r="BC236" s="234">
        <v>0</v>
      </c>
      <c r="BD236" s="232">
        <v>45168</v>
      </c>
      <c r="BE236" s="232">
        <v>44970</v>
      </c>
      <c r="BF236" s="239" t="s">
        <v>695</v>
      </c>
      <c r="BG236" s="230" t="s">
        <v>197</v>
      </c>
      <c r="BH236" s="230"/>
      <c r="BI236" s="240"/>
      <c r="BJ236" s="241"/>
      <c r="BK236" s="242" t="s">
        <v>680</v>
      </c>
      <c r="BL236" s="242"/>
      <c r="BM236" s="242" t="s">
        <v>394</v>
      </c>
      <c r="BN236" s="231" t="s">
        <v>200</v>
      </c>
      <c r="BO236" s="231">
        <f t="shared" si="71"/>
        <v>2023</v>
      </c>
      <c r="BP236" s="231">
        <f t="shared" si="72"/>
        <v>3</v>
      </c>
      <c r="BQ236" s="231" t="str">
        <f t="shared" si="86"/>
        <v>MMMM</v>
      </c>
      <c r="BR236" s="231"/>
      <c r="BS236" s="231">
        <f t="shared" si="73"/>
        <v>30</v>
      </c>
      <c r="BT236" s="231">
        <v>31</v>
      </c>
      <c r="BU236" s="231" t="s">
        <v>255</v>
      </c>
      <c r="BV236" s="231">
        <v>1</v>
      </c>
      <c r="BW236" s="231"/>
      <c r="BX236" s="231"/>
      <c r="BY236" s="231"/>
      <c r="BZ236" s="238">
        <f t="shared" si="74"/>
        <v>0</v>
      </c>
      <c r="CA236" s="231"/>
      <c r="CB236" s="231"/>
      <c r="CC236" s="231" t="s">
        <v>219</v>
      </c>
      <c r="CD236" s="231" t="s">
        <v>220</v>
      </c>
      <c r="CE236" s="231" t="s">
        <v>221</v>
      </c>
      <c r="CF236" s="231" t="s">
        <v>1131</v>
      </c>
      <c r="CG236" s="231" t="s">
        <v>204</v>
      </c>
      <c r="CH236" s="231"/>
      <c r="CI236" s="231"/>
      <c r="CJ236" s="231"/>
      <c r="CK236" s="243">
        <v>1</v>
      </c>
      <c r="CL236" s="243">
        <v>1</v>
      </c>
      <c r="CM236" s="244">
        <f t="shared" si="78"/>
        <v>0</v>
      </c>
      <c r="CN236" s="243"/>
      <c r="CO236" s="243">
        <f t="shared" si="79"/>
        <v>0</v>
      </c>
      <c r="CP236" s="245">
        <f t="shared" si="80"/>
        <v>-5</v>
      </c>
      <c r="CR236" s="226"/>
    </row>
    <row r="237" spans="1:96" s="246" customFormat="1" ht="39" customHeight="1" x14ac:dyDescent="0.25">
      <c r="A237" s="227">
        <v>5</v>
      </c>
      <c r="B237" s="228">
        <f t="shared" si="77"/>
        <v>228</v>
      </c>
      <c r="C237" s="229">
        <v>19166</v>
      </c>
      <c r="D237" s="228" t="s">
        <v>185</v>
      </c>
      <c r="E237" s="228" t="s">
        <v>2</v>
      </c>
      <c r="F237" s="230" t="s">
        <v>99</v>
      </c>
      <c r="G237" s="231" t="s">
        <v>1171</v>
      </c>
      <c r="H237" s="231" t="s">
        <v>1172</v>
      </c>
      <c r="I237" s="230" t="s">
        <v>1173</v>
      </c>
      <c r="J237" s="232">
        <f t="shared" si="68"/>
        <v>0</v>
      </c>
      <c r="K237" s="232">
        <v>45041</v>
      </c>
      <c r="L237" s="230" t="s">
        <v>189</v>
      </c>
      <c r="M237" s="233">
        <v>305088091</v>
      </c>
      <c r="N237" s="228" t="s">
        <v>1153</v>
      </c>
      <c r="O237" s="228" t="s">
        <v>277</v>
      </c>
      <c r="P237" s="230" t="s">
        <v>213</v>
      </c>
      <c r="Q237" s="230" t="s">
        <v>968</v>
      </c>
      <c r="R237" s="230"/>
      <c r="S237" s="230" t="s">
        <v>215</v>
      </c>
      <c r="T237" s="230">
        <v>1200</v>
      </c>
      <c r="U237" s="234">
        <v>210</v>
      </c>
      <c r="V237" s="234">
        <v>140</v>
      </c>
      <c r="W237" s="234">
        <v>0</v>
      </c>
      <c r="X237" s="234">
        <v>0</v>
      </c>
      <c r="Y237" s="234">
        <v>5.6000000000000005</v>
      </c>
      <c r="Z237" s="235">
        <f t="shared" si="83"/>
        <v>1300</v>
      </c>
      <c r="AA237" s="235">
        <f t="shared" si="83"/>
        <v>1300</v>
      </c>
      <c r="AB237" s="236">
        <f t="shared" si="83"/>
        <v>1300</v>
      </c>
      <c r="AC237" s="236">
        <f t="shared" si="83"/>
        <v>1300</v>
      </c>
      <c r="AD237" s="234">
        <v>300</v>
      </c>
      <c r="AE237" s="234">
        <v>300</v>
      </c>
      <c r="AF237" s="237">
        <v>300</v>
      </c>
      <c r="AG237" s="237">
        <v>300</v>
      </c>
      <c r="AH237" s="234">
        <v>1000</v>
      </c>
      <c r="AI237" s="234">
        <v>1000</v>
      </c>
      <c r="AJ237" s="237">
        <v>1000</v>
      </c>
      <c r="AK237" s="237">
        <v>1000</v>
      </c>
      <c r="AL237" s="234"/>
      <c r="AM237" s="234">
        <v>0</v>
      </c>
      <c r="AN237" s="237">
        <v>0</v>
      </c>
      <c r="AO237" s="237">
        <v>0</v>
      </c>
      <c r="AP237" s="234"/>
      <c r="AQ237" s="234">
        <v>0</v>
      </c>
      <c r="AR237" s="237">
        <v>0</v>
      </c>
      <c r="AS237" s="237">
        <v>0</v>
      </c>
      <c r="AT237" s="230"/>
      <c r="AU237" s="230"/>
      <c r="AV237" s="238">
        <f t="shared" si="84"/>
        <v>15</v>
      </c>
      <c r="AW237" s="238">
        <f t="shared" si="84"/>
        <v>15</v>
      </c>
      <c r="AX237" s="234">
        <v>15</v>
      </c>
      <c r="AY237" s="234">
        <v>15</v>
      </c>
      <c r="AZ237" s="229"/>
      <c r="BA237" s="234">
        <v>0</v>
      </c>
      <c r="BB237" s="229"/>
      <c r="BC237" s="234">
        <v>0</v>
      </c>
      <c r="BD237" s="232">
        <v>45041</v>
      </c>
      <c r="BE237" s="232">
        <v>45036</v>
      </c>
      <c r="BF237" s="239" t="s">
        <v>284</v>
      </c>
      <c r="BG237" s="230" t="s">
        <v>199</v>
      </c>
      <c r="BH237" s="230"/>
      <c r="BI237" s="240"/>
      <c r="BJ237" s="241" t="s">
        <v>615</v>
      </c>
      <c r="BK237" s="242" t="s">
        <v>680</v>
      </c>
      <c r="BL237" s="242"/>
      <c r="BM237" s="242" t="s">
        <v>394</v>
      </c>
      <c r="BN237" s="231" t="s">
        <v>200</v>
      </c>
      <c r="BO237" s="231">
        <f t="shared" si="71"/>
        <v>2023</v>
      </c>
      <c r="BP237" s="231">
        <f t="shared" si="72"/>
        <v>2</v>
      </c>
      <c r="BQ237" s="231" t="str">
        <f t="shared" si="86"/>
        <v>MMMM</v>
      </c>
      <c r="BR237" s="231" t="s">
        <v>232</v>
      </c>
      <c r="BS237" s="231">
        <f t="shared" si="73"/>
        <v>25</v>
      </c>
      <c r="BT237" s="231">
        <v>28</v>
      </c>
      <c r="BU237" s="231" t="s">
        <v>232</v>
      </c>
      <c r="BV237" s="231">
        <v>2</v>
      </c>
      <c r="BW237" s="231"/>
      <c r="BX237" s="231"/>
      <c r="BY237" s="231"/>
      <c r="BZ237" s="238">
        <f t="shared" si="74"/>
        <v>0</v>
      </c>
      <c r="CA237" s="231"/>
      <c r="CB237" s="231" t="str">
        <f t="shared" ref="CB237:CB252" si="87">+IF(BN237="йирик",CONCATENATE(E237," Инвестициялар, саноат ва савдо бош бошқармаси бошлиғи"),IF(BN237="ўрта",CONCATENATE(E237," Инвестициялар, саноат ва савдо бош бошқармаси бошлиғи биринчи ўринбосари"),_xlfn.CONCAT(F237," ҳокими ўринбосари")))</f>
        <v>Хива тумани ҳокими ўринбосари</v>
      </c>
      <c r="CC237" s="231" t="s">
        <v>219</v>
      </c>
      <c r="CD237" s="231" t="s">
        <v>220</v>
      </c>
      <c r="CE237" s="231" t="s">
        <v>221</v>
      </c>
      <c r="CF237" s="231" t="s">
        <v>1122</v>
      </c>
      <c r="CG237" s="231" t="s">
        <v>472</v>
      </c>
      <c r="CH237" s="231"/>
      <c r="CI237" s="231"/>
      <c r="CJ237" s="231"/>
      <c r="CK237" s="243">
        <v>5</v>
      </c>
      <c r="CL237" s="243">
        <v>14</v>
      </c>
      <c r="CM237" s="244">
        <f t="shared" si="78"/>
        <v>9</v>
      </c>
      <c r="CN237" s="243">
        <v>6</v>
      </c>
      <c r="CO237" s="243">
        <f t="shared" si="79"/>
        <v>15</v>
      </c>
      <c r="CP237" s="245">
        <f t="shared" si="80"/>
        <v>0</v>
      </c>
      <c r="CR237" s="226"/>
    </row>
    <row r="238" spans="1:96" s="246" customFormat="1" ht="39" customHeight="1" x14ac:dyDescent="0.25">
      <c r="A238" s="227">
        <v>5</v>
      </c>
      <c r="B238" s="228">
        <f t="shared" si="77"/>
        <v>229</v>
      </c>
      <c r="C238" s="229">
        <v>19219</v>
      </c>
      <c r="D238" s="228" t="s">
        <v>185</v>
      </c>
      <c r="E238" s="228" t="s">
        <v>2</v>
      </c>
      <c r="F238" s="230" t="s">
        <v>99</v>
      </c>
      <c r="G238" s="231" t="s">
        <v>1174</v>
      </c>
      <c r="H238" s="231" t="s">
        <v>1175</v>
      </c>
      <c r="I238" s="230" t="s">
        <v>1176</v>
      </c>
      <c r="J238" s="232">
        <f t="shared" si="68"/>
        <v>0</v>
      </c>
      <c r="K238" s="232">
        <v>45137</v>
      </c>
      <c r="L238" s="230" t="s">
        <v>189</v>
      </c>
      <c r="M238" s="233">
        <v>304761474</v>
      </c>
      <c r="N238" s="228" t="s">
        <v>1135</v>
      </c>
      <c r="O238" s="228" t="s">
        <v>277</v>
      </c>
      <c r="P238" s="230" t="s">
        <v>193</v>
      </c>
      <c r="Q238" s="230" t="s">
        <v>355</v>
      </c>
      <c r="R238" s="230"/>
      <c r="S238" s="230" t="s">
        <v>195</v>
      </c>
      <c r="T238" s="230">
        <v>1</v>
      </c>
      <c r="U238" s="234">
        <v>130</v>
      </c>
      <c r="V238" s="234">
        <v>54.166666666666671</v>
      </c>
      <c r="W238" s="234">
        <v>0</v>
      </c>
      <c r="X238" s="234">
        <v>0</v>
      </c>
      <c r="Y238" s="234">
        <v>2.166666666666667</v>
      </c>
      <c r="Z238" s="235">
        <f t="shared" si="83"/>
        <v>300</v>
      </c>
      <c r="AA238" s="235">
        <f t="shared" si="83"/>
        <v>300</v>
      </c>
      <c r="AB238" s="236">
        <f t="shared" si="83"/>
        <v>300</v>
      </c>
      <c r="AC238" s="236">
        <f t="shared" si="83"/>
        <v>300</v>
      </c>
      <c r="AD238" s="234">
        <v>30</v>
      </c>
      <c r="AE238" s="234">
        <v>30</v>
      </c>
      <c r="AF238" s="237">
        <v>30</v>
      </c>
      <c r="AG238" s="237">
        <v>30</v>
      </c>
      <c r="AH238" s="234">
        <v>270</v>
      </c>
      <c r="AI238" s="234">
        <v>270</v>
      </c>
      <c r="AJ238" s="237">
        <v>270</v>
      </c>
      <c r="AK238" s="237">
        <v>270</v>
      </c>
      <c r="AL238" s="234"/>
      <c r="AM238" s="234">
        <v>0</v>
      </c>
      <c r="AN238" s="237">
        <v>0</v>
      </c>
      <c r="AO238" s="237">
        <v>0</v>
      </c>
      <c r="AP238" s="234"/>
      <c r="AQ238" s="234">
        <v>0</v>
      </c>
      <c r="AR238" s="237">
        <v>0</v>
      </c>
      <c r="AS238" s="237">
        <v>0</v>
      </c>
      <c r="AT238" s="230"/>
      <c r="AU238" s="230"/>
      <c r="AV238" s="238">
        <f t="shared" si="84"/>
        <v>2</v>
      </c>
      <c r="AW238" s="238">
        <f t="shared" si="84"/>
        <v>2</v>
      </c>
      <c r="AX238" s="234">
        <v>2</v>
      </c>
      <c r="AY238" s="234">
        <v>2</v>
      </c>
      <c r="AZ238" s="229"/>
      <c r="BA238" s="234">
        <v>0</v>
      </c>
      <c r="BB238" s="229"/>
      <c r="BC238" s="234">
        <v>0</v>
      </c>
      <c r="BD238" s="232">
        <v>45137</v>
      </c>
      <c r="BE238" s="232">
        <v>45009</v>
      </c>
      <c r="BF238" s="239" t="s">
        <v>319</v>
      </c>
      <c r="BG238" s="230" t="s">
        <v>217</v>
      </c>
      <c r="BH238" s="230">
        <v>0</v>
      </c>
      <c r="BI238" s="240"/>
      <c r="BJ238" s="241">
        <v>0</v>
      </c>
      <c r="BK238" s="242" t="s">
        <v>680</v>
      </c>
      <c r="BL238" s="242"/>
      <c r="BM238" s="242" t="s">
        <v>394</v>
      </c>
      <c r="BN238" s="231" t="s">
        <v>200</v>
      </c>
      <c r="BO238" s="231">
        <f t="shared" si="71"/>
        <v>2023</v>
      </c>
      <c r="BP238" s="231">
        <f t="shared" si="72"/>
        <v>3</v>
      </c>
      <c r="BQ238" s="231" t="str">
        <f t="shared" si="86"/>
        <v>MMMM</v>
      </c>
      <c r="BR238" s="231"/>
      <c r="BS238" s="231">
        <f t="shared" si="73"/>
        <v>30</v>
      </c>
      <c r="BT238" s="231">
        <v>24</v>
      </c>
      <c r="BU238" s="231" t="s">
        <v>255</v>
      </c>
      <c r="BV238" s="231">
        <v>1</v>
      </c>
      <c r="BW238" s="231"/>
      <c r="BX238" s="231"/>
      <c r="BY238" s="231"/>
      <c r="BZ238" s="238">
        <f t="shared" si="74"/>
        <v>0</v>
      </c>
      <c r="CA238" s="231"/>
      <c r="CB238" s="231" t="str">
        <f t="shared" si="87"/>
        <v>Хива тумани ҳокими ўринбосари</v>
      </c>
      <c r="CC238" s="231" t="s">
        <v>358</v>
      </c>
      <c r="CD238" s="231" t="s">
        <v>359</v>
      </c>
      <c r="CE238" s="231" t="s">
        <v>204</v>
      </c>
      <c r="CF238" s="231" t="s">
        <v>1165</v>
      </c>
      <c r="CG238" s="231" t="s">
        <v>206</v>
      </c>
      <c r="CH238" s="231"/>
      <c r="CI238" s="231"/>
      <c r="CJ238" s="231"/>
      <c r="CK238" s="243">
        <v>10</v>
      </c>
      <c r="CL238" s="243">
        <v>12</v>
      </c>
      <c r="CM238" s="244">
        <f t="shared" si="78"/>
        <v>2</v>
      </c>
      <c r="CN238" s="243">
        <v>5</v>
      </c>
      <c r="CO238" s="243">
        <f t="shared" si="79"/>
        <v>7</v>
      </c>
      <c r="CP238" s="245">
        <f t="shared" si="80"/>
        <v>5</v>
      </c>
      <c r="CR238" s="226"/>
    </row>
    <row r="239" spans="1:96" s="246" customFormat="1" ht="39" customHeight="1" x14ac:dyDescent="0.25">
      <c r="A239" s="227">
        <v>5</v>
      </c>
      <c r="B239" s="228">
        <f t="shared" si="77"/>
        <v>230</v>
      </c>
      <c r="C239" s="229">
        <v>19208</v>
      </c>
      <c r="D239" s="228" t="s">
        <v>185</v>
      </c>
      <c r="E239" s="228" t="s">
        <v>2</v>
      </c>
      <c r="F239" s="230" t="s">
        <v>99</v>
      </c>
      <c r="G239" s="231" t="s">
        <v>1177</v>
      </c>
      <c r="H239" s="231" t="s">
        <v>1178</v>
      </c>
      <c r="I239" s="230" t="s">
        <v>1179</v>
      </c>
      <c r="J239" s="232">
        <f t="shared" si="68"/>
        <v>0</v>
      </c>
      <c r="K239" s="232">
        <v>45229</v>
      </c>
      <c r="L239" s="230" t="s">
        <v>330</v>
      </c>
      <c r="M239" s="233">
        <v>304476734</v>
      </c>
      <c r="N239" s="228" t="s">
        <v>1149</v>
      </c>
      <c r="O239" s="228" t="s">
        <v>277</v>
      </c>
      <c r="P239" s="230" t="s">
        <v>240</v>
      </c>
      <c r="Q239" s="230" t="s">
        <v>278</v>
      </c>
      <c r="R239" s="230" t="s">
        <v>279</v>
      </c>
      <c r="S239" s="230" t="s">
        <v>280</v>
      </c>
      <c r="T239" s="230">
        <v>33</v>
      </c>
      <c r="U239" s="234">
        <v>400</v>
      </c>
      <c r="V239" s="234">
        <v>66.666666666666671</v>
      </c>
      <c r="W239" s="234">
        <v>0</v>
      </c>
      <c r="X239" s="234">
        <v>0</v>
      </c>
      <c r="Y239" s="234">
        <v>2.666666666666667</v>
      </c>
      <c r="Z239" s="235">
        <f t="shared" si="83"/>
        <v>1000</v>
      </c>
      <c r="AA239" s="235">
        <f t="shared" si="83"/>
        <v>1000</v>
      </c>
      <c r="AB239" s="236">
        <f t="shared" si="83"/>
        <v>1000</v>
      </c>
      <c r="AC239" s="236">
        <f t="shared" si="83"/>
        <v>1000</v>
      </c>
      <c r="AD239" s="234">
        <v>300</v>
      </c>
      <c r="AE239" s="234">
        <v>300</v>
      </c>
      <c r="AF239" s="237">
        <v>1000</v>
      </c>
      <c r="AG239" s="237">
        <v>1000</v>
      </c>
      <c r="AH239" s="234">
        <v>700</v>
      </c>
      <c r="AI239" s="234">
        <v>700</v>
      </c>
      <c r="AJ239" s="237">
        <v>0</v>
      </c>
      <c r="AK239" s="237">
        <v>0</v>
      </c>
      <c r="AL239" s="234"/>
      <c r="AM239" s="234">
        <v>0</v>
      </c>
      <c r="AN239" s="237">
        <v>0</v>
      </c>
      <c r="AO239" s="237">
        <v>0</v>
      </c>
      <c r="AP239" s="234"/>
      <c r="AQ239" s="234">
        <v>0</v>
      </c>
      <c r="AR239" s="237">
        <v>0</v>
      </c>
      <c r="AS239" s="237">
        <v>0</v>
      </c>
      <c r="AT239" s="230"/>
      <c r="AU239" s="230"/>
      <c r="AV239" s="238">
        <f t="shared" si="84"/>
        <v>3</v>
      </c>
      <c r="AW239" s="238">
        <f t="shared" si="84"/>
        <v>3</v>
      </c>
      <c r="AX239" s="234">
        <v>3</v>
      </c>
      <c r="AY239" s="234">
        <v>3</v>
      </c>
      <c r="AZ239" s="229"/>
      <c r="BA239" s="234">
        <v>0</v>
      </c>
      <c r="BB239" s="229"/>
      <c r="BC239" s="234">
        <v>0</v>
      </c>
      <c r="BD239" s="232">
        <v>45229</v>
      </c>
      <c r="BE239" s="232">
        <v>45086</v>
      </c>
      <c r="BF239" s="239" t="s">
        <v>260</v>
      </c>
      <c r="BG239" s="230" t="s">
        <v>394</v>
      </c>
      <c r="BH239" s="230">
        <v>0</v>
      </c>
      <c r="BI239" s="240"/>
      <c r="BJ239" s="241">
        <v>0</v>
      </c>
      <c r="BK239" s="242" t="s">
        <v>680</v>
      </c>
      <c r="BL239" s="242"/>
      <c r="BM239" s="242" t="s">
        <v>394</v>
      </c>
      <c r="BN239" s="231" t="s">
        <v>200</v>
      </c>
      <c r="BO239" s="231">
        <f t="shared" si="71"/>
        <v>2023</v>
      </c>
      <c r="BP239" s="231">
        <f t="shared" si="72"/>
        <v>4</v>
      </c>
      <c r="BQ239" s="231" t="str">
        <f t="shared" si="86"/>
        <v>MMMM</v>
      </c>
      <c r="BR239" s="231"/>
      <c r="BS239" s="231">
        <f t="shared" si="73"/>
        <v>30</v>
      </c>
      <c r="BT239" s="231"/>
      <c r="BU239" s="231" t="s">
        <v>241</v>
      </c>
      <c r="BV239" s="231"/>
      <c r="BW239" s="231"/>
      <c r="BX239" s="231"/>
      <c r="BY239" s="231"/>
      <c r="BZ239" s="238">
        <f t="shared" si="74"/>
        <v>0</v>
      </c>
      <c r="CA239" s="231"/>
      <c r="CB239" s="231" t="str">
        <f t="shared" si="87"/>
        <v>Хива тумани ҳокими ўринбосари</v>
      </c>
      <c r="CC239" s="231" t="s">
        <v>219</v>
      </c>
      <c r="CD239" s="231" t="s">
        <v>220</v>
      </c>
      <c r="CE239" s="231" t="s">
        <v>221</v>
      </c>
      <c r="CF239" s="231" t="s">
        <v>1165</v>
      </c>
      <c r="CG239" s="231" t="s">
        <v>206</v>
      </c>
      <c r="CH239" s="231"/>
      <c r="CI239" s="231"/>
      <c r="CJ239" s="231"/>
      <c r="CK239" s="243">
        <v>6</v>
      </c>
      <c r="CL239" s="243">
        <v>4</v>
      </c>
      <c r="CM239" s="244">
        <f t="shared" si="78"/>
        <v>-2</v>
      </c>
      <c r="CN239" s="243">
        <v>3</v>
      </c>
      <c r="CO239" s="243">
        <f t="shared" si="79"/>
        <v>1</v>
      </c>
      <c r="CP239" s="245">
        <f t="shared" si="80"/>
        <v>-2</v>
      </c>
      <c r="CR239" s="226"/>
    </row>
    <row r="240" spans="1:96" s="246" customFormat="1" ht="39" customHeight="1" x14ac:dyDescent="0.25">
      <c r="A240" s="227">
        <v>5</v>
      </c>
      <c r="B240" s="228">
        <f t="shared" si="77"/>
        <v>231</v>
      </c>
      <c r="C240" s="229">
        <v>19212</v>
      </c>
      <c r="D240" s="228" t="s">
        <v>185</v>
      </c>
      <c r="E240" s="228" t="s">
        <v>2</v>
      </c>
      <c r="F240" s="230" t="s">
        <v>99</v>
      </c>
      <c r="G240" s="231" t="s">
        <v>1180</v>
      </c>
      <c r="H240" s="231" t="s">
        <v>1181</v>
      </c>
      <c r="I240" s="230" t="s">
        <v>1182</v>
      </c>
      <c r="J240" s="232">
        <f t="shared" si="68"/>
        <v>0</v>
      </c>
      <c r="K240" s="232">
        <v>45199</v>
      </c>
      <c r="L240" s="230" t="s">
        <v>330</v>
      </c>
      <c r="M240" s="233">
        <v>303726533</v>
      </c>
      <c r="N240" s="228" t="s">
        <v>1153</v>
      </c>
      <c r="O240" s="228" t="s">
        <v>277</v>
      </c>
      <c r="P240" s="230" t="s">
        <v>240</v>
      </c>
      <c r="Q240" s="230" t="s">
        <v>403</v>
      </c>
      <c r="R240" s="230"/>
      <c r="S240" s="230" t="s">
        <v>215</v>
      </c>
      <c r="T240" s="230">
        <v>10</v>
      </c>
      <c r="U240" s="234">
        <v>200</v>
      </c>
      <c r="V240" s="234">
        <v>50</v>
      </c>
      <c r="W240" s="234">
        <v>0</v>
      </c>
      <c r="X240" s="234">
        <v>0</v>
      </c>
      <c r="Y240" s="234">
        <v>2</v>
      </c>
      <c r="Z240" s="235">
        <f t="shared" si="83"/>
        <v>500</v>
      </c>
      <c r="AA240" s="235">
        <f t="shared" si="83"/>
        <v>500</v>
      </c>
      <c r="AB240" s="236">
        <f t="shared" si="83"/>
        <v>500</v>
      </c>
      <c r="AC240" s="236">
        <f t="shared" si="83"/>
        <v>500</v>
      </c>
      <c r="AD240" s="234">
        <v>500</v>
      </c>
      <c r="AE240" s="234">
        <v>500</v>
      </c>
      <c r="AF240" s="237">
        <v>500</v>
      </c>
      <c r="AG240" s="237">
        <v>500</v>
      </c>
      <c r="AH240" s="234"/>
      <c r="AI240" s="234">
        <v>0</v>
      </c>
      <c r="AJ240" s="237">
        <v>0</v>
      </c>
      <c r="AK240" s="237">
        <v>0</v>
      </c>
      <c r="AL240" s="234"/>
      <c r="AM240" s="234">
        <v>0</v>
      </c>
      <c r="AN240" s="237">
        <v>0</v>
      </c>
      <c r="AO240" s="237">
        <v>0</v>
      </c>
      <c r="AP240" s="234"/>
      <c r="AQ240" s="234">
        <v>0</v>
      </c>
      <c r="AR240" s="237">
        <v>0</v>
      </c>
      <c r="AS240" s="237">
        <v>0</v>
      </c>
      <c r="AT240" s="230"/>
      <c r="AU240" s="230"/>
      <c r="AV240" s="238">
        <f t="shared" si="84"/>
        <v>4</v>
      </c>
      <c r="AW240" s="238">
        <f t="shared" si="84"/>
        <v>4</v>
      </c>
      <c r="AX240" s="234">
        <v>4</v>
      </c>
      <c r="AY240" s="234">
        <v>4</v>
      </c>
      <c r="AZ240" s="229"/>
      <c r="BA240" s="234">
        <v>0</v>
      </c>
      <c r="BB240" s="229"/>
      <c r="BC240" s="234">
        <v>0</v>
      </c>
      <c r="BD240" s="232">
        <v>45199</v>
      </c>
      <c r="BE240" s="232">
        <v>45086</v>
      </c>
      <c r="BF240" s="239" t="s">
        <v>455</v>
      </c>
      <c r="BG240" s="230" t="s">
        <v>254</v>
      </c>
      <c r="BH240" s="230">
        <v>0</v>
      </c>
      <c r="BI240" s="240"/>
      <c r="BJ240" s="241">
        <v>0</v>
      </c>
      <c r="BK240" s="242" t="s">
        <v>680</v>
      </c>
      <c r="BL240" s="242"/>
      <c r="BM240" s="242" t="s">
        <v>394</v>
      </c>
      <c r="BN240" s="231" t="s">
        <v>200</v>
      </c>
      <c r="BO240" s="231">
        <f t="shared" si="71"/>
        <v>2023</v>
      </c>
      <c r="BP240" s="231">
        <f t="shared" si="72"/>
        <v>3</v>
      </c>
      <c r="BQ240" s="231" t="str">
        <f t="shared" si="86"/>
        <v>MMMM</v>
      </c>
      <c r="BR240" s="231"/>
      <c r="BS240" s="231">
        <f t="shared" si="73"/>
        <v>30</v>
      </c>
      <c r="BT240" s="231"/>
      <c r="BU240" s="231" t="s">
        <v>241</v>
      </c>
      <c r="BV240" s="231"/>
      <c r="BW240" s="231"/>
      <c r="BX240" s="231"/>
      <c r="BY240" s="231"/>
      <c r="BZ240" s="238">
        <f t="shared" si="74"/>
        <v>0</v>
      </c>
      <c r="CA240" s="231"/>
      <c r="CB240" s="231" t="str">
        <f t="shared" si="87"/>
        <v>Хива тумани ҳокими ўринбосари</v>
      </c>
      <c r="CC240" s="231" t="s">
        <v>219</v>
      </c>
      <c r="CD240" s="231" t="s">
        <v>220</v>
      </c>
      <c r="CE240" s="231" t="s">
        <v>221</v>
      </c>
      <c r="CF240" s="231" t="s">
        <v>1165</v>
      </c>
      <c r="CG240" s="231" t="s">
        <v>206</v>
      </c>
      <c r="CH240" s="231"/>
      <c r="CI240" s="231"/>
      <c r="CJ240" s="231"/>
      <c r="CK240" s="243">
        <v>3</v>
      </c>
      <c r="CL240" s="243">
        <v>5</v>
      </c>
      <c r="CM240" s="244">
        <f t="shared" si="78"/>
        <v>2</v>
      </c>
      <c r="CN240" s="243">
        <v>2</v>
      </c>
      <c r="CO240" s="243">
        <f t="shared" si="79"/>
        <v>4</v>
      </c>
      <c r="CP240" s="245">
        <f t="shared" si="80"/>
        <v>0</v>
      </c>
      <c r="CR240" s="226"/>
    </row>
    <row r="241" spans="1:96" s="246" customFormat="1" ht="39" customHeight="1" x14ac:dyDescent="0.25">
      <c r="A241" s="227">
        <v>2</v>
      </c>
      <c r="B241" s="228">
        <f t="shared" si="77"/>
        <v>232</v>
      </c>
      <c r="C241" s="229">
        <v>19215</v>
      </c>
      <c r="D241" s="228" t="s">
        <v>185</v>
      </c>
      <c r="E241" s="228" t="s">
        <v>2</v>
      </c>
      <c r="F241" s="230" t="s">
        <v>99</v>
      </c>
      <c r="G241" s="231" t="s">
        <v>1183</v>
      </c>
      <c r="H241" s="231" t="s">
        <v>1175</v>
      </c>
      <c r="I241" s="230" t="s">
        <v>1184</v>
      </c>
      <c r="J241" s="232">
        <f t="shared" si="68"/>
        <v>0</v>
      </c>
      <c r="K241" s="232">
        <v>45137</v>
      </c>
      <c r="L241" s="230" t="s">
        <v>189</v>
      </c>
      <c r="M241" s="233">
        <v>303718108</v>
      </c>
      <c r="N241" s="228" t="s">
        <v>1135</v>
      </c>
      <c r="O241" s="228" t="s">
        <v>277</v>
      </c>
      <c r="P241" s="230" t="s">
        <v>193</v>
      </c>
      <c r="Q241" s="230" t="s">
        <v>355</v>
      </c>
      <c r="R241" s="230"/>
      <c r="S241" s="230" t="s">
        <v>195</v>
      </c>
      <c r="T241" s="230">
        <v>1</v>
      </c>
      <c r="U241" s="234">
        <v>170</v>
      </c>
      <c r="V241" s="234">
        <v>70.833333333333329</v>
      </c>
      <c r="W241" s="234">
        <v>0</v>
      </c>
      <c r="X241" s="234">
        <v>0</v>
      </c>
      <c r="Y241" s="234">
        <v>2.833333333333333</v>
      </c>
      <c r="Z241" s="235">
        <f t="shared" si="83"/>
        <v>345</v>
      </c>
      <c r="AA241" s="235">
        <f t="shared" si="83"/>
        <v>345</v>
      </c>
      <c r="AB241" s="236">
        <f t="shared" si="83"/>
        <v>421</v>
      </c>
      <c r="AC241" s="236">
        <f t="shared" si="83"/>
        <v>421</v>
      </c>
      <c r="AD241" s="234">
        <v>30</v>
      </c>
      <c r="AE241" s="234">
        <v>30</v>
      </c>
      <c r="AF241" s="237">
        <v>30</v>
      </c>
      <c r="AG241" s="237">
        <v>30</v>
      </c>
      <c r="AH241" s="234">
        <v>315</v>
      </c>
      <c r="AI241" s="234">
        <v>315</v>
      </c>
      <c r="AJ241" s="237">
        <v>391</v>
      </c>
      <c r="AK241" s="237">
        <v>391</v>
      </c>
      <c r="AL241" s="234"/>
      <c r="AM241" s="234">
        <v>0</v>
      </c>
      <c r="AN241" s="237">
        <v>0</v>
      </c>
      <c r="AO241" s="237">
        <v>0</v>
      </c>
      <c r="AP241" s="234"/>
      <c r="AQ241" s="234">
        <v>0</v>
      </c>
      <c r="AR241" s="237">
        <v>0</v>
      </c>
      <c r="AS241" s="237">
        <v>0</v>
      </c>
      <c r="AT241" s="230"/>
      <c r="AU241" s="230"/>
      <c r="AV241" s="238">
        <f t="shared" si="84"/>
        <v>2</v>
      </c>
      <c r="AW241" s="238">
        <f t="shared" si="84"/>
        <v>2</v>
      </c>
      <c r="AX241" s="234">
        <v>2</v>
      </c>
      <c r="AY241" s="234">
        <v>2</v>
      </c>
      <c r="AZ241" s="229"/>
      <c r="BA241" s="234">
        <v>0</v>
      </c>
      <c r="BB241" s="229"/>
      <c r="BC241" s="234">
        <v>0</v>
      </c>
      <c r="BD241" s="232">
        <v>45137</v>
      </c>
      <c r="BE241" s="232">
        <v>45009</v>
      </c>
      <c r="BF241" s="239" t="s">
        <v>418</v>
      </c>
      <c r="BG241" s="230" t="s">
        <v>217</v>
      </c>
      <c r="BH241" s="230">
        <v>0</v>
      </c>
      <c r="BI241" s="240"/>
      <c r="BJ241" s="241">
        <v>0</v>
      </c>
      <c r="BK241" s="242" t="s">
        <v>680</v>
      </c>
      <c r="BL241" s="242"/>
      <c r="BM241" s="242" t="s">
        <v>394</v>
      </c>
      <c r="BN241" s="231" t="s">
        <v>200</v>
      </c>
      <c r="BO241" s="231">
        <f t="shared" si="71"/>
        <v>2023</v>
      </c>
      <c r="BP241" s="231">
        <f t="shared" si="72"/>
        <v>3</v>
      </c>
      <c r="BQ241" s="231" t="str">
        <f t="shared" si="86"/>
        <v>MMMM</v>
      </c>
      <c r="BR241" s="231"/>
      <c r="BS241" s="231">
        <f t="shared" si="73"/>
        <v>30</v>
      </c>
      <c r="BT241" s="231">
        <v>24</v>
      </c>
      <c r="BU241" s="231" t="s">
        <v>255</v>
      </c>
      <c r="BV241" s="231">
        <v>1</v>
      </c>
      <c r="BW241" s="231"/>
      <c r="BX241" s="231"/>
      <c r="BY241" s="231"/>
      <c r="BZ241" s="238">
        <f t="shared" si="74"/>
        <v>0</v>
      </c>
      <c r="CA241" s="231"/>
      <c r="CB241" s="231" t="str">
        <f t="shared" si="87"/>
        <v>Хива тумани ҳокими ўринбосари</v>
      </c>
      <c r="CC241" s="231" t="s">
        <v>358</v>
      </c>
      <c r="CD241" s="231" t="s">
        <v>359</v>
      </c>
      <c r="CE241" s="231" t="s">
        <v>204</v>
      </c>
      <c r="CF241" s="231" t="s">
        <v>1165</v>
      </c>
      <c r="CG241" s="231" t="s">
        <v>206</v>
      </c>
      <c r="CH241" s="231"/>
      <c r="CI241" s="231"/>
      <c r="CJ241" s="231"/>
      <c r="CK241" s="243">
        <v>2</v>
      </c>
      <c r="CL241" s="243">
        <v>9</v>
      </c>
      <c r="CM241" s="244">
        <f t="shared" si="78"/>
        <v>7</v>
      </c>
      <c r="CN241" s="243"/>
      <c r="CO241" s="243">
        <f t="shared" si="79"/>
        <v>7</v>
      </c>
      <c r="CP241" s="245">
        <f t="shared" si="80"/>
        <v>5</v>
      </c>
      <c r="CR241" s="226"/>
    </row>
    <row r="242" spans="1:96" s="246" customFormat="1" ht="39" customHeight="1" x14ac:dyDescent="0.25">
      <c r="A242" s="227">
        <v>2</v>
      </c>
      <c r="B242" s="228">
        <f t="shared" si="77"/>
        <v>233</v>
      </c>
      <c r="C242" s="229">
        <v>19217</v>
      </c>
      <c r="D242" s="228" t="s">
        <v>185</v>
      </c>
      <c r="E242" s="228" t="s">
        <v>2</v>
      </c>
      <c r="F242" s="230" t="s">
        <v>99</v>
      </c>
      <c r="G242" s="231" t="s">
        <v>1185</v>
      </c>
      <c r="H242" s="231" t="s">
        <v>1175</v>
      </c>
      <c r="I242" s="230" t="s">
        <v>1186</v>
      </c>
      <c r="J242" s="232">
        <f t="shared" si="68"/>
        <v>0</v>
      </c>
      <c r="K242" s="232">
        <v>45137</v>
      </c>
      <c r="L242" s="230" t="s">
        <v>189</v>
      </c>
      <c r="M242" s="233">
        <v>303276532</v>
      </c>
      <c r="N242" s="228" t="s">
        <v>1126</v>
      </c>
      <c r="O242" s="228" t="s">
        <v>192</v>
      </c>
      <c r="P242" s="230" t="s">
        <v>193</v>
      </c>
      <c r="Q242" s="230" t="s">
        <v>355</v>
      </c>
      <c r="R242" s="230"/>
      <c r="S242" s="230" t="s">
        <v>195</v>
      </c>
      <c r="T242" s="230">
        <v>1</v>
      </c>
      <c r="U242" s="234">
        <v>240</v>
      </c>
      <c r="V242" s="234">
        <v>100</v>
      </c>
      <c r="W242" s="234">
        <v>0</v>
      </c>
      <c r="X242" s="234">
        <v>0</v>
      </c>
      <c r="Y242" s="234">
        <v>4</v>
      </c>
      <c r="Z242" s="235">
        <f t="shared" si="83"/>
        <v>670</v>
      </c>
      <c r="AA242" s="235">
        <f t="shared" si="83"/>
        <v>670</v>
      </c>
      <c r="AB242" s="236">
        <f t="shared" si="83"/>
        <v>674</v>
      </c>
      <c r="AC242" s="236">
        <f t="shared" si="83"/>
        <v>674</v>
      </c>
      <c r="AD242" s="234">
        <v>30</v>
      </c>
      <c r="AE242" s="234">
        <v>30</v>
      </c>
      <c r="AF242" s="237">
        <v>30</v>
      </c>
      <c r="AG242" s="237">
        <v>30</v>
      </c>
      <c r="AH242" s="234">
        <v>640</v>
      </c>
      <c r="AI242" s="234">
        <v>640</v>
      </c>
      <c r="AJ242" s="237">
        <v>644</v>
      </c>
      <c r="AK242" s="237">
        <v>644</v>
      </c>
      <c r="AL242" s="234"/>
      <c r="AM242" s="234">
        <v>0</v>
      </c>
      <c r="AN242" s="237">
        <v>0</v>
      </c>
      <c r="AO242" s="237">
        <v>0</v>
      </c>
      <c r="AP242" s="234"/>
      <c r="AQ242" s="234">
        <v>0</v>
      </c>
      <c r="AR242" s="237">
        <v>0</v>
      </c>
      <c r="AS242" s="237">
        <v>0</v>
      </c>
      <c r="AT242" s="230"/>
      <c r="AU242" s="230"/>
      <c r="AV242" s="238">
        <f t="shared" si="84"/>
        <v>2</v>
      </c>
      <c r="AW242" s="238">
        <f t="shared" si="84"/>
        <v>2</v>
      </c>
      <c r="AX242" s="234">
        <v>2</v>
      </c>
      <c r="AY242" s="234">
        <v>2</v>
      </c>
      <c r="AZ242" s="229"/>
      <c r="BA242" s="234">
        <v>0</v>
      </c>
      <c r="BB242" s="229"/>
      <c r="BC242" s="234">
        <v>0</v>
      </c>
      <c r="BD242" s="232">
        <v>45137</v>
      </c>
      <c r="BE242" s="232">
        <v>45036</v>
      </c>
      <c r="BF242" s="239" t="s">
        <v>452</v>
      </c>
      <c r="BG242" s="230" t="s">
        <v>217</v>
      </c>
      <c r="BH242" s="230">
        <v>0</v>
      </c>
      <c r="BI242" s="240"/>
      <c r="BJ242" s="241">
        <v>0</v>
      </c>
      <c r="BK242" s="242" t="s">
        <v>680</v>
      </c>
      <c r="BL242" s="242"/>
      <c r="BM242" s="242" t="s">
        <v>394</v>
      </c>
      <c r="BN242" s="231" t="s">
        <v>200</v>
      </c>
      <c r="BO242" s="231">
        <f t="shared" si="71"/>
        <v>2023</v>
      </c>
      <c r="BP242" s="231">
        <f t="shared" si="72"/>
        <v>3</v>
      </c>
      <c r="BQ242" s="231" t="str">
        <f t="shared" si="86"/>
        <v>MMMM</v>
      </c>
      <c r="BR242" s="231"/>
      <c r="BS242" s="231">
        <f t="shared" si="73"/>
        <v>30</v>
      </c>
      <c r="BT242" s="231">
        <v>28</v>
      </c>
      <c r="BU242" s="231" t="s">
        <v>232</v>
      </c>
      <c r="BV242" s="231">
        <v>2</v>
      </c>
      <c r="BW242" s="231"/>
      <c r="BX242" s="231"/>
      <c r="BY242" s="231"/>
      <c r="BZ242" s="238">
        <f t="shared" si="74"/>
        <v>0</v>
      </c>
      <c r="CA242" s="231"/>
      <c r="CB242" s="231" t="str">
        <f t="shared" si="87"/>
        <v>Хива тумани ҳокими ўринбосари</v>
      </c>
      <c r="CC242" s="231" t="s">
        <v>358</v>
      </c>
      <c r="CD242" s="231" t="s">
        <v>359</v>
      </c>
      <c r="CE242" s="231" t="s">
        <v>204</v>
      </c>
      <c r="CF242" s="231" t="s">
        <v>1165</v>
      </c>
      <c r="CG242" s="231" t="s">
        <v>206</v>
      </c>
      <c r="CH242" s="231"/>
      <c r="CI242" s="231"/>
      <c r="CJ242" s="231"/>
      <c r="CK242" s="243">
        <v>16</v>
      </c>
      <c r="CL242" s="243">
        <v>15</v>
      </c>
      <c r="CM242" s="244">
        <f t="shared" si="78"/>
        <v>-1</v>
      </c>
      <c r="CN242" s="243">
        <v>4.5</v>
      </c>
      <c r="CO242" s="243">
        <f t="shared" si="79"/>
        <v>3.5</v>
      </c>
      <c r="CP242" s="245">
        <f t="shared" si="80"/>
        <v>1.5</v>
      </c>
      <c r="CR242" s="226"/>
    </row>
    <row r="243" spans="1:96" s="246" customFormat="1" ht="39" customHeight="1" x14ac:dyDescent="0.25">
      <c r="A243" s="227">
        <v>2</v>
      </c>
      <c r="B243" s="228">
        <f t="shared" si="77"/>
        <v>234</v>
      </c>
      <c r="C243" s="229">
        <v>19220</v>
      </c>
      <c r="D243" s="228" t="s">
        <v>185</v>
      </c>
      <c r="E243" s="228" t="s">
        <v>2</v>
      </c>
      <c r="F243" s="230" t="s">
        <v>99</v>
      </c>
      <c r="G243" s="231" t="s">
        <v>1187</v>
      </c>
      <c r="H243" s="231" t="s">
        <v>1175</v>
      </c>
      <c r="I243" s="230" t="s">
        <v>1188</v>
      </c>
      <c r="J243" s="232">
        <f t="shared" si="68"/>
        <v>0</v>
      </c>
      <c r="K243" s="232">
        <v>45137</v>
      </c>
      <c r="L243" s="230" t="s">
        <v>189</v>
      </c>
      <c r="M243" s="233">
        <v>302911859</v>
      </c>
      <c r="N243" s="228" t="s">
        <v>1135</v>
      </c>
      <c r="O243" s="228" t="s">
        <v>277</v>
      </c>
      <c r="P243" s="230" t="s">
        <v>193</v>
      </c>
      <c r="Q243" s="230" t="s">
        <v>355</v>
      </c>
      <c r="R243" s="230"/>
      <c r="S243" s="230" t="s">
        <v>195</v>
      </c>
      <c r="T243" s="230">
        <v>1</v>
      </c>
      <c r="U243" s="234">
        <v>170</v>
      </c>
      <c r="V243" s="234">
        <v>70.833333333333329</v>
      </c>
      <c r="W243" s="234">
        <v>0</v>
      </c>
      <c r="X243" s="234">
        <v>0</v>
      </c>
      <c r="Y243" s="234">
        <v>2.833333333333333</v>
      </c>
      <c r="Z243" s="235">
        <f t="shared" si="83"/>
        <v>310</v>
      </c>
      <c r="AA243" s="235">
        <f t="shared" si="83"/>
        <v>310</v>
      </c>
      <c r="AB243" s="236">
        <f t="shared" si="83"/>
        <v>310</v>
      </c>
      <c r="AC243" s="236">
        <f t="shared" si="83"/>
        <v>310</v>
      </c>
      <c r="AD243" s="234">
        <v>30</v>
      </c>
      <c r="AE243" s="234">
        <v>30</v>
      </c>
      <c r="AF243" s="237">
        <v>30</v>
      </c>
      <c r="AG243" s="237">
        <v>30</v>
      </c>
      <c r="AH243" s="234">
        <v>280</v>
      </c>
      <c r="AI243" s="234">
        <v>280</v>
      </c>
      <c r="AJ243" s="237">
        <v>280</v>
      </c>
      <c r="AK243" s="237">
        <v>280</v>
      </c>
      <c r="AL243" s="234"/>
      <c r="AM243" s="234">
        <v>0</v>
      </c>
      <c r="AN243" s="237">
        <v>0</v>
      </c>
      <c r="AO243" s="237">
        <v>0</v>
      </c>
      <c r="AP243" s="234"/>
      <c r="AQ243" s="234">
        <v>0</v>
      </c>
      <c r="AR243" s="237">
        <v>0</v>
      </c>
      <c r="AS243" s="237">
        <v>0</v>
      </c>
      <c r="AT243" s="230"/>
      <c r="AU243" s="230"/>
      <c r="AV243" s="238">
        <f t="shared" si="84"/>
        <v>2</v>
      </c>
      <c r="AW243" s="238">
        <f t="shared" si="84"/>
        <v>2</v>
      </c>
      <c r="AX243" s="234">
        <v>2</v>
      </c>
      <c r="AY243" s="234">
        <v>2</v>
      </c>
      <c r="AZ243" s="229"/>
      <c r="BA243" s="234">
        <v>0</v>
      </c>
      <c r="BB243" s="229"/>
      <c r="BC243" s="234">
        <v>0</v>
      </c>
      <c r="BD243" s="232">
        <v>45137</v>
      </c>
      <c r="BE243" s="232">
        <v>45026</v>
      </c>
      <c r="BF243" s="239" t="s">
        <v>442</v>
      </c>
      <c r="BG243" s="230" t="s">
        <v>217</v>
      </c>
      <c r="BH243" s="230">
        <v>0</v>
      </c>
      <c r="BI243" s="240"/>
      <c r="BJ243" s="241">
        <v>0</v>
      </c>
      <c r="BK243" s="242" t="s">
        <v>680</v>
      </c>
      <c r="BL243" s="242"/>
      <c r="BM243" s="242" t="s">
        <v>394</v>
      </c>
      <c r="BN243" s="231" t="s">
        <v>200</v>
      </c>
      <c r="BO243" s="231">
        <f t="shared" si="71"/>
        <v>2023</v>
      </c>
      <c r="BP243" s="231">
        <f t="shared" si="72"/>
        <v>3</v>
      </c>
      <c r="BQ243" s="231" t="str">
        <f t="shared" si="86"/>
        <v>MMMM</v>
      </c>
      <c r="BR243" s="231"/>
      <c r="BS243" s="231">
        <f t="shared" si="73"/>
        <v>30</v>
      </c>
      <c r="BT243" s="231"/>
      <c r="BU243" s="231" t="s">
        <v>232</v>
      </c>
      <c r="BV243" s="231"/>
      <c r="BW243" s="231"/>
      <c r="BX243" s="231"/>
      <c r="BY243" s="231"/>
      <c r="BZ243" s="238">
        <f t="shared" si="74"/>
        <v>0</v>
      </c>
      <c r="CA243" s="231"/>
      <c r="CB243" s="231" t="str">
        <f t="shared" si="87"/>
        <v>Хива тумани ҳокими ўринбосари</v>
      </c>
      <c r="CC243" s="231" t="s">
        <v>358</v>
      </c>
      <c r="CD243" s="231" t="s">
        <v>359</v>
      </c>
      <c r="CE243" s="231" t="s">
        <v>204</v>
      </c>
      <c r="CF243" s="231" t="s">
        <v>1165</v>
      </c>
      <c r="CG243" s="231" t="s">
        <v>206</v>
      </c>
      <c r="CH243" s="231"/>
      <c r="CI243" s="231"/>
      <c r="CJ243" s="231"/>
      <c r="CK243" s="243">
        <v>0</v>
      </c>
      <c r="CL243" s="243">
        <v>5</v>
      </c>
      <c r="CM243" s="244">
        <f t="shared" si="78"/>
        <v>5</v>
      </c>
      <c r="CN243" s="243"/>
      <c r="CO243" s="243">
        <f t="shared" si="79"/>
        <v>5</v>
      </c>
      <c r="CP243" s="245">
        <f t="shared" si="80"/>
        <v>3</v>
      </c>
      <c r="CR243" s="226"/>
    </row>
    <row r="244" spans="1:96" s="246" customFormat="1" ht="39" customHeight="1" x14ac:dyDescent="0.25">
      <c r="A244" s="227">
        <v>2</v>
      </c>
      <c r="B244" s="228">
        <f t="shared" si="77"/>
        <v>235</v>
      </c>
      <c r="C244" s="229">
        <v>19170</v>
      </c>
      <c r="D244" s="228" t="s">
        <v>185</v>
      </c>
      <c r="E244" s="228" t="s">
        <v>2</v>
      </c>
      <c r="F244" s="230" t="s">
        <v>99</v>
      </c>
      <c r="G244" s="231" t="s">
        <v>1189</v>
      </c>
      <c r="H244" s="231" t="s">
        <v>1190</v>
      </c>
      <c r="I244" s="230" t="s">
        <v>1191</v>
      </c>
      <c r="J244" s="232">
        <f t="shared" si="68"/>
        <v>0</v>
      </c>
      <c r="K244" s="232">
        <v>45076</v>
      </c>
      <c r="L244" s="230" t="s">
        <v>189</v>
      </c>
      <c r="M244" s="233">
        <v>302051480</v>
      </c>
      <c r="N244" s="228" t="s">
        <v>1139</v>
      </c>
      <c r="O244" s="228" t="s">
        <v>252</v>
      </c>
      <c r="P244" s="230" t="s">
        <v>213</v>
      </c>
      <c r="Q244" s="230" t="s">
        <v>303</v>
      </c>
      <c r="R244" s="230"/>
      <c r="S244" s="230" t="s">
        <v>685</v>
      </c>
      <c r="T244" s="230">
        <v>160</v>
      </c>
      <c r="U244" s="234">
        <v>360</v>
      </c>
      <c r="V244" s="234">
        <v>210</v>
      </c>
      <c r="W244" s="234">
        <v>0</v>
      </c>
      <c r="X244" s="234">
        <v>0</v>
      </c>
      <c r="Y244" s="234">
        <v>8.4</v>
      </c>
      <c r="Z244" s="235">
        <f t="shared" si="83"/>
        <v>300</v>
      </c>
      <c r="AA244" s="235">
        <f t="shared" si="83"/>
        <v>300</v>
      </c>
      <c r="AB244" s="236">
        <f t="shared" si="83"/>
        <v>280</v>
      </c>
      <c r="AC244" s="236">
        <f t="shared" si="83"/>
        <v>280</v>
      </c>
      <c r="AD244" s="234">
        <v>200</v>
      </c>
      <c r="AE244" s="234">
        <v>200</v>
      </c>
      <c r="AF244" s="237">
        <v>200</v>
      </c>
      <c r="AG244" s="237">
        <v>200</v>
      </c>
      <c r="AH244" s="234">
        <v>100</v>
      </c>
      <c r="AI244" s="234">
        <v>100</v>
      </c>
      <c r="AJ244" s="237">
        <v>80</v>
      </c>
      <c r="AK244" s="237">
        <v>80</v>
      </c>
      <c r="AL244" s="234"/>
      <c r="AM244" s="234">
        <v>0</v>
      </c>
      <c r="AN244" s="237">
        <v>0</v>
      </c>
      <c r="AO244" s="237">
        <v>0</v>
      </c>
      <c r="AP244" s="234"/>
      <c r="AQ244" s="234">
        <v>0</v>
      </c>
      <c r="AR244" s="237">
        <v>0</v>
      </c>
      <c r="AS244" s="237">
        <v>0</v>
      </c>
      <c r="AT244" s="230"/>
      <c r="AU244" s="230"/>
      <c r="AV244" s="238">
        <f t="shared" si="84"/>
        <v>3</v>
      </c>
      <c r="AW244" s="238">
        <f t="shared" si="84"/>
        <v>3</v>
      </c>
      <c r="AX244" s="234">
        <v>3</v>
      </c>
      <c r="AY244" s="234">
        <v>3</v>
      </c>
      <c r="AZ244" s="229"/>
      <c r="BA244" s="234">
        <v>0</v>
      </c>
      <c r="BB244" s="229"/>
      <c r="BC244" s="234">
        <v>0</v>
      </c>
      <c r="BD244" s="232">
        <v>45076</v>
      </c>
      <c r="BE244" s="232">
        <v>45077</v>
      </c>
      <c r="BF244" s="239" t="s">
        <v>0</v>
      </c>
      <c r="BG244" s="230" t="s">
        <v>394</v>
      </c>
      <c r="BH244" s="263">
        <v>0</v>
      </c>
      <c r="BI244" s="258"/>
      <c r="BJ244" s="263"/>
      <c r="BK244" s="242" t="s">
        <v>680</v>
      </c>
      <c r="BL244" s="242"/>
      <c r="BM244" s="242" t="s">
        <v>394</v>
      </c>
      <c r="BN244" s="231" t="s">
        <v>200</v>
      </c>
      <c r="BO244" s="231">
        <f t="shared" si="71"/>
        <v>2023</v>
      </c>
      <c r="BP244" s="231">
        <f t="shared" si="72"/>
        <v>2</v>
      </c>
      <c r="BQ244" s="231" t="s">
        <v>218</v>
      </c>
      <c r="BR244" s="231"/>
      <c r="BS244" s="231">
        <f t="shared" si="73"/>
        <v>30</v>
      </c>
      <c r="BT244" s="231"/>
      <c r="BU244" s="231" t="s">
        <v>218</v>
      </c>
      <c r="BV244" s="231"/>
      <c r="BW244" s="231"/>
      <c r="BX244" s="231"/>
      <c r="BY244" s="231"/>
      <c r="BZ244" s="238">
        <f t="shared" si="74"/>
        <v>0</v>
      </c>
      <c r="CA244" s="231"/>
      <c r="CB244" s="231" t="str">
        <f t="shared" si="87"/>
        <v>Хива тумани ҳокими ўринбосари</v>
      </c>
      <c r="CC244" s="231" t="s">
        <v>304</v>
      </c>
      <c r="CD244" s="231" t="s">
        <v>305</v>
      </c>
      <c r="CE244" s="231" t="s">
        <v>206</v>
      </c>
      <c r="CF244" s="231" t="s">
        <v>1122</v>
      </c>
      <c r="CG244" s="231" t="s">
        <v>472</v>
      </c>
      <c r="CH244" s="231"/>
      <c r="CI244" s="231"/>
      <c r="CJ244" s="231"/>
      <c r="CK244" s="243">
        <v>5</v>
      </c>
      <c r="CL244" s="243">
        <v>5</v>
      </c>
      <c r="CM244" s="244">
        <f t="shared" si="78"/>
        <v>0</v>
      </c>
      <c r="CN244" s="243">
        <v>5</v>
      </c>
      <c r="CO244" s="243">
        <f t="shared" si="79"/>
        <v>5</v>
      </c>
      <c r="CP244" s="245">
        <f t="shared" si="80"/>
        <v>2</v>
      </c>
      <c r="CR244" s="226"/>
    </row>
    <row r="245" spans="1:96" s="246" customFormat="1" ht="39" customHeight="1" x14ac:dyDescent="0.25">
      <c r="A245" s="227">
        <v>2</v>
      </c>
      <c r="B245" s="228">
        <f t="shared" si="77"/>
        <v>236</v>
      </c>
      <c r="C245" s="229">
        <v>19160</v>
      </c>
      <c r="D245" s="228" t="s">
        <v>185</v>
      </c>
      <c r="E245" s="228" t="s">
        <v>2</v>
      </c>
      <c r="F245" s="230" t="s">
        <v>99</v>
      </c>
      <c r="G245" s="231" t="s">
        <v>1192</v>
      </c>
      <c r="H245" s="231" t="s">
        <v>1193</v>
      </c>
      <c r="I245" s="230" t="s">
        <v>1194</v>
      </c>
      <c r="J245" s="232">
        <f t="shared" si="68"/>
        <v>0</v>
      </c>
      <c r="K245" s="232">
        <v>45078</v>
      </c>
      <c r="L245" s="230" t="s">
        <v>330</v>
      </c>
      <c r="M245" s="233">
        <v>301638683</v>
      </c>
      <c r="N245" s="228" t="s">
        <v>1195</v>
      </c>
      <c r="O245" s="228" t="s">
        <v>212</v>
      </c>
      <c r="P245" s="230" t="s">
        <v>213</v>
      </c>
      <c r="Q245" s="230" t="s">
        <v>214</v>
      </c>
      <c r="R245" s="230"/>
      <c r="S245" s="230" t="s">
        <v>215</v>
      </c>
      <c r="T245" s="230">
        <v>200</v>
      </c>
      <c r="U245" s="234">
        <v>200</v>
      </c>
      <c r="V245" s="234">
        <v>160</v>
      </c>
      <c r="W245" s="234">
        <v>0</v>
      </c>
      <c r="X245" s="234">
        <v>0</v>
      </c>
      <c r="Y245" s="234">
        <v>6.4</v>
      </c>
      <c r="Z245" s="235">
        <f t="shared" si="83"/>
        <v>400</v>
      </c>
      <c r="AA245" s="235">
        <f t="shared" si="83"/>
        <v>400</v>
      </c>
      <c r="AB245" s="236">
        <f t="shared" si="83"/>
        <v>400</v>
      </c>
      <c r="AC245" s="236">
        <f t="shared" si="83"/>
        <v>400</v>
      </c>
      <c r="AD245" s="234">
        <v>200</v>
      </c>
      <c r="AE245" s="234">
        <v>200</v>
      </c>
      <c r="AF245" s="237">
        <v>200</v>
      </c>
      <c r="AG245" s="237">
        <v>200</v>
      </c>
      <c r="AH245" s="234">
        <v>200</v>
      </c>
      <c r="AI245" s="234">
        <v>200</v>
      </c>
      <c r="AJ245" s="237">
        <v>200</v>
      </c>
      <c r="AK245" s="237">
        <v>200</v>
      </c>
      <c r="AL245" s="234"/>
      <c r="AM245" s="234">
        <v>0</v>
      </c>
      <c r="AN245" s="237">
        <v>0</v>
      </c>
      <c r="AO245" s="237">
        <v>0</v>
      </c>
      <c r="AP245" s="234"/>
      <c r="AQ245" s="234">
        <v>0</v>
      </c>
      <c r="AR245" s="237">
        <v>0</v>
      </c>
      <c r="AS245" s="237">
        <v>0</v>
      </c>
      <c r="AT245" s="230"/>
      <c r="AU245" s="230"/>
      <c r="AV245" s="238">
        <f t="shared" si="84"/>
        <v>4</v>
      </c>
      <c r="AW245" s="238">
        <f t="shared" si="84"/>
        <v>4</v>
      </c>
      <c r="AX245" s="234">
        <v>4</v>
      </c>
      <c r="AY245" s="234">
        <v>4</v>
      </c>
      <c r="AZ245" s="229"/>
      <c r="BA245" s="234">
        <v>0</v>
      </c>
      <c r="BB245" s="229"/>
      <c r="BC245" s="234">
        <v>0</v>
      </c>
      <c r="BD245" s="232">
        <v>45078</v>
      </c>
      <c r="BE245" s="232">
        <v>45080</v>
      </c>
      <c r="BF245" s="239" t="s">
        <v>216</v>
      </c>
      <c r="BG245" s="230" t="s">
        <v>197</v>
      </c>
      <c r="BH245" s="230">
        <v>0</v>
      </c>
      <c r="BI245" s="240"/>
      <c r="BJ245" s="241">
        <v>0</v>
      </c>
      <c r="BK245" s="242" t="s">
        <v>680</v>
      </c>
      <c r="BL245" s="242"/>
      <c r="BM245" s="242" t="s">
        <v>394</v>
      </c>
      <c r="BN245" s="231" t="s">
        <v>200</v>
      </c>
      <c r="BO245" s="231">
        <f t="shared" si="71"/>
        <v>2023</v>
      </c>
      <c r="BP245" s="231">
        <f t="shared" si="72"/>
        <v>2</v>
      </c>
      <c r="BQ245" s="231" t="str">
        <f t="shared" ref="BQ245:BQ277" si="88">+TEXT(BD245,"MMMM")</f>
        <v>MMMM</v>
      </c>
      <c r="BR245" s="231"/>
      <c r="BS245" s="231">
        <f t="shared" si="73"/>
        <v>1</v>
      </c>
      <c r="BT245" s="231"/>
      <c r="BU245" s="231" t="s">
        <v>241</v>
      </c>
      <c r="BV245" s="231"/>
      <c r="BW245" s="231"/>
      <c r="BX245" s="231"/>
      <c r="BY245" s="231"/>
      <c r="BZ245" s="238">
        <f t="shared" si="74"/>
        <v>0</v>
      </c>
      <c r="CA245" s="231"/>
      <c r="CB245" s="231" t="str">
        <f t="shared" si="87"/>
        <v>Хива тумани ҳокими ўринбосари</v>
      </c>
      <c r="CC245" s="231" t="s">
        <v>219</v>
      </c>
      <c r="CD245" s="231" t="s">
        <v>220</v>
      </c>
      <c r="CE245" s="231" t="s">
        <v>221</v>
      </c>
      <c r="CF245" s="231" t="s">
        <v>1122</v>
      </c>
      <c r="CG245" s="231" t="s">
        <v>472</v>
      </c>
      <c r="CH245" s="231"/>
      <c r="CI245" s="231"/>
      <c r="CJ245" s="231"/>
      <c r="CK245" s="243">
        <v>6</v>
      </c>
      <c r="CL245" s="243">
        <v>6</v>
      </c>
      <c r="CM245" s="244">
        <f t="shared" si="78"/>
        <v>0</v>
      </c>
      <c r="CN245" s="243"/>
      <c r="CO245" s="243">
        <f t="shared" si="79"/>
        <v>0</v>
      </c>
      <c r="CP245" s="245">
        <f t="shared" si="80"/>
        <v>-4</v>
      </c>
      <c r="CR245" s="226"/>
    </row>
    <row r="246" spans="1:96" s="246" customFormat="1" ht="39" customHeight="1" x14ac:dyDescent="0.25">
      <c r="A246" s="227">
        <v>2</v>
      </c>
      <c r="B246" s="228">
        <f t="shared" si="77"/>
        <v>237</v>
      </c>
      <c r="C246" s="229">
        <v>19209</v>
      </c>
      <c r="D246" s="228" t="s">
        <v>185</v>
      </c>
      <c r="E246" s="228" t="s">
        <v>2</v>
      </c>
      <c r="F246" s="230" t="s">
        <v>99</v>
      </c>
      <c r="G246" s="231" t="s">
        <v>1196</v>
      </c>
      <c r="H246" s="231" t="s">
        <v>1197</v>
      </c>
      <c r="I246" s="230" t="s">
        <v>1198</v>
      </c>
      <c r="J246" s="232">
        <f t="shared" si="68"/>
        <v>0</v>
      </c>
      <c r="K246" s="232">
        <v>45199</v>
      </c>
      <c r="L246" s="230" t="s">
        <v>330</v>
      </c>
      <c r="M246" s="233">
        <v>301606350</v>
      </c>
      <c r="N246" s="228" t="s">
        <v>1199</v>
      </c>
      <c r="O246" s="228" t="s">
        <v>212</v>
      </c>
      <c r="P246" s="230" t="s">
        <v>240</v>
      </c>
      <c r="Q246" s="230" t="s">
        <v>403</v>
      </c>
      <c r="R246" s="230"/>
      <c r="S246" s="230" t="s">
        <v>215</v>
      </c>
      <c r="T246" s="230">
        <v>4.5</v>
      </c>
      <c r="U246" s="234">
        <v>125</v>
      </c>
      <c r="V246" s="234">
        <v>31.25</v>
      </c>
      <c r="W246" s="234">
        <v>0</v>
      </c>
      <c r="X246" s="234">
        <v>0</v>
      </c>
      <c r="Y246" s="234">
        <v>1.25</v>
      </c>
      <c r="Z246" s="235">
        <f t="shared" si="83"/>
        <v>300</v>
      </c>
      <c r="AA246" s="235">
        <f t="shared" si="83"/>
        <v>300</v>
      </c>
      <c r="AB246" s="236">
        <f t="shared" si="83"/>
        <v>302.5</v>
      </c>
      <c r="AC246" s="236">
        <f t="shared" si="83"/>
        <v>302.5</v>
      </c>
      <c r="AD246" s="234">
        <v>100</v>
      </c>
      <c r="AE246" s="234">
        <v>100</v>
      </c>
      <c r="AF246" s="237">
        <v>100</v>
      </c>
      <c r="AG246" s="237">
        <v>100</v>
      </c>
      <c r="AH246" s="234">
        <v>200</v>
      </c>
      <c r="AI246" s="234">
        <v>200</v>
      </c>
      <c r="AJ246" s="237">
        <v>202.5</v>
      </c>
      <c r="AK246" s="237">
        <v>202.5</v>
      </c>
      <c r="AL246" s="234"/>
      <c r="AM246" s="234">
        <v>0</v>
      </c>
      <c r="AN246" s="237">
        <v>0</v>
      </c>
      <c r="AO246" s="237">
        <v>0</v>
      </c>
      <c r="AP246" s="234"/>
      <c r="AQ246" s="234">
        <v>0</v>
      </c>
      <c r="AR246" s="237">
        <v>0</v>
      </c>
      <c r="AS246" s="237">
        <v>0</v>
      </c>
      <c r="AT246" s="230"/>
      <c r="AU246" s="230"/>
      <c r="AV246" s="238">
        <f t="shared" si="84"/>
        <v>2</v>
      </c>
      <c r="AW246" s="238">
        <f t="shared" si="84"/>
        <v>5</v>
      </c>
      <c r="AX246" s="234">
        <v>2</v>
      </c>
      <c r="AY246" s="234">
        <v>5</v>
      </c>
      <c r="AZ246" s="229"/>
      <c r="BA246" s="234">
        <v>0</v>
      </c>
      <c r="BB246" s="229"/>
      <c r="BC246" s="234">
        <v>0</v>
      </c>
      <c r="BD246" s="232">
        <v>45199</v>
      </c>
      <c r="BE246" s="232">
        <v>45036</v>
      </c>
      <c r="BF246" s="239" t="s">
        <v>367</v>
      </c>
      <c r="BG246" s="230" t="s">
        <v>197</v>
      </c>
      <c r="BH246" s="230">
        <v>0</v>
      </c>
      <c r="BI246" s="240"/>
      <c r="BJ246" s="241">
        <v>0</v>
      </c>
      <c r="BK246" s="242" t="s">
        <v>680</v>
      </c>
      <c r="BL246" s="242"/>
      <c r="BM246" s="242" t="s">
        <v>394</v>
      </c>
      <c r="BN246" s="231" t="s">
        <v>200</v>
      </c>
      <c r="BO246" s="231">
        <f t="shared" si="71"/>
        <v>2023</v>
      </c>
      <c r="BP246" s="231">
        <f t="shared" si="72"/>
        <v>3</v>
      </c>
      <c r="BQ246" s="231" t="str">
        <f t="shared" si="88"/>
        <v>MMMM</v>
      </c>
      <c r="BR246" s="231"/>
      <c r="BS246" s="231">
        <f t="shared" si="73"/>
        <v>30</v>
      </c>
      <c r="BT246" s="231">
        <v>21</v>
      </c>
      <c r="BU246" s="231" t="s">
        <v>232</v>
      </c>
      <c r="BV246" s="231">
        <v>2</v>
      </c>
      <c r="BW246" s="231"/>
      <c r="BX246" s="231"/>
      <c r="BY246" s="231"/>
      <c r="BZ246" s="238">
        <f t="shared" si="74"/>
        <v>3</v>
      </c>
      <c r="CA246" s="231"/>
      <c r="CB246" s="231" t="str">
        <f t="shared" si="87"/>
        <v>Хива тумани ҳокими ўринбосари</v>
      </c>
      <c r="CC246" s="231" t="s">
        <v>219</v>
      </c>
      <c r="CD246" s="231" t="s">
        <v>220</v>
      </c>
      <c r="CE246" s="231" t="s">
        <v>221</v>
      </c>
      <c r="CF246" s="231" t="s">
        <v>1165</v>
      </c>
      <c r="CG246" s="231" t="s">
        <v>206</v>
      </c>
      <c r="CH246" s="231"/>
      <c r="CI246" s="231"/>
      <c r="CJ246" s="231"/>
      <c r="CK246" s="243">
        <v>11</v>
      </c>
      <c r="CL246" s="243">
        <v>2</v>
      </c>
      <c r="CM246" s="244">
        <f t="shared" si="78"/>
        <v>-9</v>
      </c>
      <c r="CN246" s="243"/>
      <c r="CO246" s="243">
        <f t="shared" si="79"/>
        <v>-9</v>
      </c>
      <c r="CP246" s="245">
        <f t="shared" si="80"/>
        <v>-11</v>
      </c>
      <c r="CR246" s="226"/>
    </row>
    <row r="247" spans="1:96" s="246" customFormat="1" ht="39" customHeight="1" x14ac:dyDescent="0.25">
      <c r="A247" s="227">
        <v>2</v>
      </c>
      <c r="B247" s="228">
        <f t="shared" si="77"/>
        <v>238</v>
      </c>
      <c r="C247" s="229">
        <v>19202</v>
      </c>
      <c r="D247" s="228" t="s">
        <v>185</v>
      </c>
      <c r="E247" s="228" t="s">
        <v>2</v>
      </c>
      <c r="F247" s="230" t="s">
        <v>99</v>
      </c>
      <c r="G247" s="231" t="s">
        <v>1200</v>
      </c>
      <c r="H247" s="231" t="s">
        <v>1197</v>
      </c>
      <c r="I247" s="230" t="s">
        <v>1201</v>
      </c>
      <c r="J247" s="232">
        <f t="shared" si="68"/>
        <v>0</v>
      </c>
      <c r="K247" s="232">
        <v>45290</v>
      </c>
      <c r="L247" s="230" t="s">
        <v>330</v>
      </c>
      <c r="M247" s="233">
        <v>300595652</v>
      </c>
      <c r="N247" s="228" t="s">
        <v>1202</v>
      </c>
      <c r="O247" s="228" t="s">
        <v>252</v>
      </c>
      <c r="P247" s="230" t="s">
        <v>240</v>
      </c>
      <c r="Q247" s="230" t="s">
        <v>403</v>
      </c>
      <c r="R247" s="230"/>
      <c r="S247" s="230" t="s">
        <v>215</v>
      </c>
      <c r="T247" s="230">
        <v>50</v>
      </c>
      <c r="U247" s="234">
        <v>1500</v>
      </c>
      <c r="V247" s="234"/>
      <c r="W247" s="234">
        <v>0</v>
      </c>
      <c r="X247" s="234">
        <v>0</v>
      </c>
      <c r="Y247" s="234">
        <v>7</v>
      </c>
      <c r="Z247" s="235">
        <f t="shared" si="83"/>
        <v>5000</v>
      </c>
      <c r="AA247" s="235">
        <f t="shared" si="83"/>
        <v>5000</v>
      </c>
      <c r="AB247" s="236">
        <f t="shared" si="83"/>
        <v>5000</v>
      </c>
      <c r="AC247" s="236">
        <f t="shared" si="83"/>
        <v>5000</v>
      </c>
      <c r="AD247" s="234">
        <v>2000</v>
      </c>
      <c r="AE247" s="234">
        <v>2000</v>
      </c>
      <c r="AF247" s="237">
        <v>4000</v>
      </c>
      <c r="AG247" s="237">
        <v>4000</v>
      </c>
      <c r="AH247" s="234">
        <v>3000</v>
      </c>
      <c r="AI247" s="234">
        <v>3000</v>
      </c>
      <c r="AJ247" s="237">
        <v>1000</v>
      </c>
      <c r="AK247" s="237">
        <v>1000</v>
      </c>
      <c r="AL247" s="234"/>
      <c r="AM247" s="234">
        <v>0</v>
      </c>
      <c r="AN247" s="237">
        <v>0</v>
      </c>
      <c r="AO247" s="237">
        <v>0</v>
      </c>
      <c r="AP247" s="234"/>
      <c r="AQ247" s="234">
        <v>0</v>
      </c>
      <c r="AR247" s="237">
        <v>0</v>
      </c>
      <c r="AS247" s="237">
        <v>0</v>
      </c>
      <c r="AT247" s="230"/>
      <c r="AU247" s="230"/>
      <c r="AV247" s="238">
        <f t="shared" si="84"/>
        <v>10</v>
      </c>
      <c r="AW247" s="238">
        <f t="shared" si="84"/>
        <v>10</v>
      </c>
      <c r="AX247" s="234">
        <v>10</v>
      </c>
      <c r="AY247" s="234">
        <v>10</v>
      </c>
      <c r="AZ247" s="229"/>
      <c r="BA247" s="234">
        <v>0</v>
      </c>
      <c r="BB247" s="229"/>
      <c r="BC247" s="234">
        <v>0</v>
      </c>
      <c r="BD247" s="232">
        <v>45290</v>
      </c>
      <c r="BE247" s="232">
        <v>45107</v>
      </c>
      <c r="BF247" s="239" t="s">
        <v>311</v>
      </c>
      <c r="BG247" s="230" t="s">
        <v>394</v>
      </c>
      <c r="BH247" s="230">
        <v>0</v>
      </c>
      <c r="BI247" s="240"/>
      <c r="BJ247" s="241">
        <v>0</v>
      </c>
      <c r="BK247" s="242" t="s">
        <v>680</v>
      </c>
      <c r="BL247" s="242"/>
      <c r="BM247" s="242" t="s">
        <v>394</v>
      </c>
      <c r="BN247" s="231" t="s">
        <v>641</v>
      </c>
      <c r="BO247" s="231">
        <f t="shared" si="71"/>
        <v>2023</v>
      </c>
      <c r="BP247" s="231">
        <f t="shared" si="72"/>
        <v>4</v>
      </c>
      <c r="BQ247" s="231" t="str">
        <f t="shared" si="88"/>
        <v>MMMM</v>
      </c>
      <c r="BR247" s="231"/>
      <c r="BS247" s="231">
        <f t="shared" si="73"/>
        <v>30</v>
      </c>
      <c r="BT247" s="231"/>
      <c r="BU247" s="231" t="s">
        <v>241</v>
      </c>
      <c r="BV247" s="231"/>
      <c r="BW247" s="231"/>
      <c r="BX247" s="231"/>
      <c r="BY247" s="231"/>
      <c r="BZ247" s="238">
        <f t="shared" si="74"/>
        <v>0</v>
      </c>
      <c r="CA247" s="231"/>
      <c r="CB247" s="231" t="str">
        <f t="shared" si="87"/>
        <v>Хоразм вилояти Инвестициялар, саноат ва савдо бош бошқармаси бошлиғи биринчи ўринбосари</v>
      </c>
      <c r="CC247" s="231" t="s">
        <v>219</v>
      </c>
      <c r="CD247" s="231" t="s">
        <v>220</v>
      </c>
      <c r="CE247" s="231" t="s">
        <v>221</v>
      </c>
      <c r="CF247" s="231" t="s">
        <v>1165</v>
      </c>
      <c r="CG247" s="231" t="s">
        <v>206</v>
      </c>
      <c r="CH247" s="231"/>
      <c r="CI247" s="231"/>
      <c r="CJ247" s="231"/>
      <c r="CK247" s="243"/>
      <c r="CL247" s="243"/>
      <c r="CM247" s="244">
        <f t="shared" si="78"/>
        <v>0</v>
      </c>
      <c r="CN247" s="243"/>
      <c r="CO247" s="243">
        <f t="shared" si="79"/>
        <v>0</v>
      </c>
      <c r="CP247" s="245">
        <f t="shared" si="80"/>
        <v>-10</v>
      </c>
      <c r="CR247" s="226"/>
    </row>
    <row r="248" spans="1:96" s="246" customFormat="1" ht="39" customHeight="1" x14ac:dyDescent="0.25">
      <c r="A248" s="227">
        <v>2</v>
      </c>
      <c r="B248" s="228">
        <f t="shared" si="77"/>
        <v>239</v>
      </c>
      <c r="C248" s="229">
        <v>19227</v>
      </c>
      <c r="D248" s="228" t="s">
        <v>185</v>
      </c>
      <c r="E248" s="228" t="s">
        <v>2</v>
      </c>
      <c r="F248" s="230" t="s">
        <v>99</v>
      </c>
      <c r="G248" s="231" t="s">
        <v>1203</v>
      </c>
      <c r="H248" s="231" t="s">
        <v>1175</v>
      </c>
      <c r="I248" s="230" t="s">
        <v>1204</v>
      </c>
      <c r="J248" s="232">
        <f t="shared" ref="J248:J311" si="89">+K248-BD248</f>
        <v>0</v>
      </c>
      <c r="K248" s="232">
        <v>45137</v>
      </c>
      <c r="L248" s="230" t="s">
        <v>189</v>
      </c>
      <c r="M248" s="233">
        <v>205406687</v>
      </c>
      <c r="N248" s="228" t="s">
        <v>1202</v>
      </c>
      <c r="O248" s="228" t="s">
        <v>252</v>
      </c>
      <c r="P248" s="230" t="s">
        <v>193</v>
      </c>
      <c r="Q248" s="230" t="s">
        <v>355</v>
      </c>
      <c r="R248" s="230"/>
      <c r="S248" s="230" t="s">
        <v>195</v>
      </c>
      <c r="T248" s="230">
        <v>1</v>
      </c>
      <c r="U248" s="234">
        <v>250</v>
      </c>
      <c r="V248" s="234">
        <v>104.16666666666666</v>
      </c>
      <c r="W248" s="234">
        <v>0</v>
      </c>
      <c r="X248" s="234">
        <v>0</v>
      </c>
      <c r="Y248" s="234">
        <v>4.1666666666666661</v>
      </c>
      <c r="Z248" s="235">
        <f t="shared" ref="Z248:AC279" si="90">+AD248+AH248+AL248*11.9+AP248*11.9</f>
        <v>905</v>
      </c>
      <c r="AA248" s="235">
        <f t="shared" si="90"/>
        <v>905</v>
      </c>
      <c r="AB248" s="236">
        <f t="shared" si="90"/>
        <v>905</v>
      </c>
      <c r="AC248" s="236">
        <f t="shared" si="90"/>
        <v>905</v>
      </c>
      <c r="AD248" s="234">
        <v>100</v>
      </c>
      <c r="AE248" s="234">
        <v>100</v>
      </c>
      <c r="AF248" s="237">
        <v>905</v>
      </c>
      <c r="AG248" s="237">
        <v>905</v>
      </c>
      <c r="AH248" s="234">
        <v>805</v>
      </c>
      <c r="AI248" s="234">
        <v>805</v>
      </c>
      <c r="AJ248" s="237">
        <v>0</v>
      </c>
      <c r="AK248" s="237">
        <v>0</v>
      </c>
      <c r="AL248" s="234"/>
      <c r="AM248" s="234">
        <v>0</v>
      </c>
      <c r="AN248" s="237">
        <v>0</v>
      </c>
      <c r="AO248" s="237">
        <v>0</v>
      </c>
      <c r="AP248" s="234"/>
      <c r="AQ248" s="234">
        <v>0</v>
      </c>
      <c r="AR248" s="237">
        <v>0</v>
      </c>
      <c r="AS248" s="237">
        <v>0</v>
      </c>
      <c r="AT248" s="230"/>
      <c r="AU248" s="230"/>
      <c r="AV248" s="238">
        <f t="shared" ref="AV248:AW279" si="91">+AX248+AZ248+BB248</f>
        <v>2</v>
      </c>
      <c r="AW248" s="238">
        <f t="shared" si="91"/>
        <v>2</v>
      </c>
      <c r="AX248" s="234">
        <v>2</v>
      </c>
      <c r="AY248" s="234">
        <v>2</v>
      </c>
      <c r="AZ248" s="229"/>
      <c r="BA248" s="234">
        <v>0</v>
      </c>
      <c r="BB248" s="229"/>
      <c r="BC248" s="234">
        <v>0</v>
      </c>
      <c r="BD248" s="232">
        <v>45137</v>
      </c>
      <c r="BE248" s="232">
        <v>45080</v>
      </c>
      <c r="BF248" s="239" t="s">
        <v>338</v>
      </c>
      <c r="BG248" s="230" t="s">
        <v>217</v>
      </c>
      <c r="BH248" s="230">
        <v>0</v>
      </c>
      <c r="BI248" s="240"/>
      <c r="BJ248" s="241">
        <v>0</v>
      </c>
      <c r="BK248" s="242" t="s">
        <v>680</v>
      </c>
      <c r="BL248" s="242"/>
      <c r="BM248" s="242" t="s">
        <v>394</v>
      </c>
      <c r="BN248" s="231" t="s">
        <v>200</v>
      </c>
      <c r="BO248" s="231">
        <f t="shared" ref="BO248:BO311" si="92">+YEAR(BD248)</f>
        <v>2023</v>
      </c>
      <c r="BP248" s="231">
        <f t="shared" ref="BP248:BP311" si="93">+ROUNDUP(MONTH(BD248)/3,0)</f>
        <v>3</v>
      </c>
      <c r="BQ248" s="231" t="str">
        <f t="shared" si="88"/>
        <v>MMMM</v>
      </c>
      <c r="BR248" s="231"/>
      <c r="BS248" s="231">
        <f>+DAY(BD248)</f>
        <v>30</v>
      </c>
      <c r="BT248" s="231"/>
      <c r="BU248" s="231" t="s">
        <v>241</v>
      </c>
      <c r="BV248" s="231"/>
      <c r="BW248" s="231"/>
      <c r="BX248" s="231"/>
      <c r="BY248" s="231"/>
      <c r="BZ248" s="238">
        <f>+IF(BF248&gt;0,AW248-AV248,0)</f>
        <v>0</v>
      </c>
      <c r="CA248" s="231"/>
      <c r="CB248" s="231" t="str">
        <f t="shared" si="87"/>
        <v>Хива тумани ҳокими ўринбосари</v>
      </c>
      <c r="CC248" s="231" t="s">
        <v>358</v>
      </c>
      <c r="CD248" s="231" t="s">
        <v>359</v>
      </c>
      <c r="CE248" s="231" t="s">
        <v>204</v>
      </c>
      <c r="CF248" s="231" t="s">
        <v>1165</v>
      </c>
      <c r="CG248" s="231" t="s">
        <v>206</v>
      </c>
      <c r="CH248" s="231"/>
      <c r="CI248" s="231"/>
      <c r="CJ248" s="231"/>
      <c r="CK248" s="243">
        <v>16</v>
      </c>
      <c r="CL248" s="243">
        <v>17</v>
      </c>
      <c r="CM248" s="244">
        <f t="shared" si="78"/>
        <v>1</v>
      </c>
      <c r="CN248" s="243">
        <v>2</v>
      </c>
      <c r="CO248" s="243">
        <f t="shared" si="79"/>
        <v>3</v>
      </c>
      <c r="CP248" s="245">
        <f t="shared" si="80"/>
        <v>1</v>
      </c>
      <c r="CR248" s="226"/>
    </row>
    <row r="249" spans="1:96" s="246" customFormat="1" ht="39" customHeight="1" x14ac:dyDescent="0.25">
      <c r="A249" s="227">
        <v>2</v>
      </c>
      <c r="B249" s="228">
        <f t="shared" si="77"/>
        <v>240</v>
      </c>
      <c r="C249" s="229">
        <v>19224</v>
      </c>
      <c r="D249" s="228" t="s">
        <v>185</v>
      </c>
      <c r="E249" s="228" t="s">
        <v>2</v>
      </c>
      <c r="F249" s="230" t="s">
        <v>99</v>
      </c>
      <c r="G249" s="231" t="s">
        <v>1205</v>
      </c>
      <c r="H249" s="231" t="s">
        <v>1175</v>
      </c>
      <c r="I249" s="230" t="s">
        <v>1206</v>
      </c>
      <c r="J249" s="232">
        <f t="shared" si="89"/>
        <v>0</v>
      </c>
      <c r="K249" s="232">
        <v>45137</v>
      </c>
      <c r="L249" s="230" t="s">
        <v>189</v>
      </c>
      <c r="M249" s="233">
        <v>203867535</v>
      </c>
      <c r="N249" s="228" t="s">
        <v>1130</v>
      </c>
      <c r="O249" s="228" t="s">
        <v>192</v>
      </c>
      <c r="P249" s="230" t="s">
        <v>193</v>
      </c>
      <c r="Q249" s="230" t="s">
        <v>355</v>
      </c>
      <c r="R249" s="230"/>
      <c r="S249" s="230" t="s">
        <v>195</v>
      </c>
      <c r="T249" s="230">
        <v>1</v>
      </c>
      <c r="U249" s="234">
        <v>130</v>
      </c>
      <c r="V249" s="234">
        <v>54.166666666666671</v>
      </c>
      <c r="W249" s="234">
        <v>0</v>
      </c>
      <c r="X249" s="234">
        <v>0</v>
      </c>
      <c r="Y249" s="234">
        <v>2.166666666666667</v>
      </c>
      <c r="Z249" s="235">
        <f t="shared" si="90"/>
        <v>330</v>
      </c>
      <c r="AA249" s="235">
        <f t="shared" si="90"/>
        <v>330</v>
      </c>
      <c r="AB249" s="236">
        <f t="shared" si="90"/>
        <v>305</v>
      </c>
      <c r="AC249" s="236">
        <f t="shared" si="90"/>
        <v>305</v>
      </c>
      <c r="AD249" s="234">
        <v>50</v>
      </c>
      <c r="AE249" s="234">
        <v>50</v>
      </c>
      <c r="AF249" s="237">
        <v>30</v>
      </c>
      <c r="AG249" s="237">
        <v>30</v>
      </c>
      <c r="AH249" s="234">
        <v>280</v>
      </c>
      <c r="AI249" s="234">
        <v>280</v>
      </c>
      <c r="AJ249" s="237">
        <v>275</v>
      </c>
      <c r="AK249" s="237">
        <v>275</v>
      </c>
      <c r="AL249" s="234"/>
      <c r="AM249" s="234">
        <v>0</v>
      </c>
      <c r="AN249" s="237">
        <v>0</v>
      </c>
      <c r="AO249" s="237">
        <v>0</v>
      </c>
      <c r="AP249" s="234"/>
      <c r="AQ249" s="234">
        <v>0</v>
      </c>
      <c r="AR249" s="237">
        <v>0</v>
      </c>
      <c r="AS249" s="237">
        <v>0</v>
      </c>
      <c r="AT249" s="230"/>
      <c r="AU249" s="230"/>
      <c r="AV249" s="238">
        <f t="shared" si="91"/>
        <v>2</v>
      </c>
      <c r="AW249" s="238">
        <f t="shared" si="91"/>
        <v>2</v>
      </c>
      <c r="AX249" s="234">
        <v>2</v>
      </c>
      <c r="AY249" s="234">
        <v>2</v>
      </c>
      <c r="AZ249" s="229"/>
      <c r="BA249" s="234">
        <v>0</v>
      </c>
      <c r="BB249" s="229"/>
      <c r="BC249" s="234">
        <v>0</v>
      </c>
      <c r="BD249" s="232">
        <v>45137</v>
      </c>
      <c r="BE249" s="232">
        <v>45026</v>
      </c>
      <c r="BF249" s="239" t="s">
        <v>343</v>
      </c>
      <c r="BG249" s="230" t="s">
        <v>217</v>
      </c>
      <c r="BH249" s="230">
        <v>0</v>
      </c>
      <c r="BI249" s="240"/>
      <c r="BJ249" s="241">
        <v>0</v>
      </c>
      <c r="BK249" s="242" t="s">
        <v>680</v>
      </c>
      <c r="BL249" s="242"/>
      <c r="BM249" s="242" t="s">
        <v>394</v>
      </c>
      <c r="BN249" s="231" t="s">
        <v>200</v>
      </c>
      <c r="BO249" s="231">
        <f t="shared" si="92"/>
        <v>2023</v>
      </c>
      <c r="BP249" s="231">
        <f t="shared" si="93"/>
        <v>3</v>
      </c>
      <c r="BQ249" s="231" t="str">
        <f t="shared" si="88"/>
        <v>MMMM</v>
      </c>
      <c r="BR249" s="231"/>
      <c r="BS249" s="231">
        <f>+DAY(BD249)</f>
        <v>30</v>
      </c>
      <c r="BT249" s="231"/>
      <c r="BU249" s="231" t="s">
        <v>232</v>
      </c>
      <c r="BV249" s="231"/>
      <c r="BW249" s="231"/>
      <c r="BX249" s="231"/>
      <c r="BY249" s="231"/>
      <c r="BZ249" s="238">
        <f>+IF(BF249&gt;0,AW249-AV249,0)</f>
        <v>0</v>
      </c>
      <c r="CA249" s="231"/>
      <c r="CB249" s="231" t="str">
        <f t="shared" si="87"/>
        <v>Хива тумани ҳокими ўринбосари</v>
      </c>
      <c r="CC249" s="231" t="s">
        <v>358</v>
      </c>
      <c r="CD249" s="231" t="s">
        <v>359</v>
      </c>
      <c r="CE249" s="231" t="s">
        <v>204</v>
      </c>
      <c r="CF249" s="231" t="s">
        <v>1165</v>
      </c>
      <c r="CG249" s="231" t="s">
        <v>206</v>
      </c>
      <c r="CH249" s="231"/>
      <c r="CI249" s="231"/>
      <c r="CJ249" s="231"/>
      <c r="CK249" s="243">
        <v>16</v>
      </c>
      <c r="CL249" s="243">
        <v>15</v>
      </c>
      <c r="CM249" s="244">
        <f t="shared" si="78"/>
        <v>-1</v>
      </c>
      <c r="CN249" s="243">
        <v>3</v>
      </c>
      <c r="CO249" s="243">
        <f t="shared" si="79"/>
        <v>2</v>
      </c>
      <c r="CP249" s="245">
        <f t="shared" si="80"/>
        <v>0</v>
      </c>
      <c r="CR249" s="226"/>
    </row>
    <row r="250" spans="1:96" s="246" customFormat="1" ht="39" customHeight="1" x14ac:dyDescent="0.25">
      <c r="A250" s="227">
        <v>2</v>
      </c>
      <c r="B250" s="228">
        <f t="shared" si="77"/>
        <v>241</v>
      </c>
      <c r="C250" s="229">
        <v>19218</v>
      </c>
      <c r="D250" s="228" t="s">
        <v>185</v>
      </c>
      <c r="E250" s="228" t="s">
        <v>2</v>
      </c>
      <c r="F250" s="230" t="s">
        <v>99</v>
      </c>
      <c r="G250" s="231" t="s">
        <v>1207</v>
      </c>
      <c r="H250" s="231" t="s">
        <v>1175</v>
      </c>
      <c r="I250" s="230" t="s">
        <v>1208</v>
      </c>
      <c r="J250" s="232">
        <f t="shared" si="89"/>
        <v>0</v>
      </c>
      <c r="K250" s="232">
        <v>45137</v>
      </c>
      <c r="L250" s="230" t="s">
        <v>189</v>
      </c>
      <c r="M250" s="233">
        <v>203744593</v>
      </c>
      <c r="N250" s="228" t="s">
        <v>1130</v>
      </c>
      <c r="O250" s="228" t="s">
        <v>192</v>
      </c>
      <c r="P250" s="230" t="s">
        <v>193</v>
      </c>
      <c r="Q250" s="230" t="s">
        <v>355</v>
      </c>
      <c r="R250" s="230"/>
      <c r="S250" s="230" t="s">
        <v>195</v>
      </c>
      <c r="T250" s="230">
        <v>1</v>
      </c>
      <c r="U250" s="234">
        <v>150</v>
      </c>
      <c r="V250" s="234">
        <v>62.5</v>
      </c>
      <c r="W250" s="234">
        <v>0</v>
      </c>
      <c r="X250" s="234">
        <v>0</v>
      </c>
      <c r="Y250" s="234">
        <v>2.5</v>
      </c>
      <c r="Z250" s="235">
        <f t="shared" si="90"/>
        <v>349</v>
      </c>
      <c r="AA250" s="235">
        <f t="shared" si="90"/>
        <v>349</v>
      </c>
      <c r="AB250" s="236">
        <f t="shared" si="90"/>
        <v>349</v>
      </c>
      <c r="AC250" s="236">
        <f t="shared" si="90"/>
        <v>349</v>
      </c>
      <c r="AD250" s="234">
        <v>30</v>
      </c>
      <c r="AE250" s="234">
        <v>30</v>
      </c>
      <c r="AF250" s="237">
        <v>30</v>
      </c>
      <c r="AG250" s="237">
        <v>30</v>
      </c>
      <c r="AH250" s="234">
        <v>319</v>
      </c>
      <c r="AI250" s="234">
        <v>319</v>
      </c>
      <c r="AJ250" s="237">
        <v>319</v>
      </c>
      <c r="AK250" s="237">
        <v>319</v>
      </c>
      <c r="AL250" s="234"/>
      <c r="AM250" s="234">
        <v>0</v>
      </c>
      <c r="AN250" s="237">
        <v>0</v>
      </c>
      <c r="AO250" s="237">
        <v>0</v>
      </c>
      <c r="AP250" s="234"/>
      <c r="AQ250" s="234">
        <v>0</v>
      </c>
      <c r="AR250" s="237">
        <v>0</v>
      </c>
      <c r="AS250" s="237">
        <v>0</v>
      </c>
      <c r="AT250" s="230"/>
      <c r="AU250" s="230"/>
      <c r="AV250" s="238">
        <f t="shared" si="91"/>
        <v>2</v>
      </c>
      <c r="AW250" s="238">
        <f t="shared" si="91"/>
        <v>2</v>
      </c>
      <c r="AX250" s="234">
        <v>2</v>
      </c>
      <c r="AY250" s="234">
        <v>2</v>
      </c>
      <c r="AZ250" s="229"/>
      <c r="BA250" s="234">
        <v>0</v>
      </c>
      <c r="BB250" s="229"/>
      <c r="BC250" s="234">
        <v>0</v>
      </c>
      <c r="BD250" s="232">
        <v>45137</v>
      </c>
      <c r="BE250" s="232">
        <v>45009</v>
      </c>
      <c r="BF250" s="239" t="s">
        <v>265</v>
      </c>
      <c r="BG250" s="230" t="s">
        <v>217</v>
      </c>
      <c r="BH250" s="230">
        <v>0</v>
      </c>
      <c r="BI250" s="240"/>
      <c r="BJ250" s="241">
        <v>0</v>
      </c>
      <c r="BK250" s="242" t="s">
        <v>680</v>
      </c>
      <c r="BL250" s="242"/>
      <c r="BM250" s="242" t="s">
        <v>394</v>
      </c>
      <c r="BN250" s="231" t="s">
        <v>200</v>
      </c>
      <c r="BO250" s="231">
        <f t="shared" si="92"/>
        <v>2023</v>
      </c>
      <c r="BP250" s="231">
        <f t="shared" si="93"/>
        <v>3</v>
      </c>
      <c r="BQ250" s="231" t="str">
        <f t="shared" si="88"/>
        <v>MMMM</v>
      </c>
      <c r="BR250" s="231"/>
      <c r="BS250" s="231">
        <f>+DAY(BD250)</f>
        <v>30</v>
      </c>
      <c r="BT250" s="231">
        <v>24</v>
      </c>
      <c r="BU250" s="231" t="s">
        <v>255</v>
      </c>
      <c r="BV250" s="231">
        <v>1</v>
      </c>
      <c r="BW250" s="231"/>
      <c r="BX250" s="231"/>
      <c r="BY250" s="231"/>
      <c r="BZ250" s="238">
        <f>+IF(BF250&gt;0,AW250-AV250,0)</f>
        <v>0</v>
      </c>
      <c r="CA250" s="231"/>
      <c r="CB250" s="231" t="str">
        <f t="shared" si="87"/>
        <v>Хива тумани ҳокими ўринбосари</v>
      </c>
      <c r="CC250" s="231" t="s">
        <v>358</v>
      </c>
      <c r="CD250" s="231" t="s">
        <v>359</v>
      </c>
      <c r="CE250" s="231" t="s">
        <v>204</v>
      </c>
      <c r="CF250" s="231" t="s">
        <v>1165</v>
      </c>
      <c r="CG250" s="231" t="s">
        <v>206</v>
      </c>
      <c r="CH250" s="231"/>
      <c r="CI250" s="231"/>
      <c r="CJ250" s="231"/>
      <c r="CK250" s="243">
        <v>10</v>
      </c>
      <c r="CL250" s="243">
        <v>12</v>
      </c>
      <c r="CM250" s="244">
        <f t="shared" si="78"/>
        <v>2</v>
      </c>
      <c r="CN250" s="243">
        <v>1</v>
      </c>
      <c r="CO250" s="243">
        <f t="shared" si="79"/>
        <v>3</v>
      </c>
      <c r="CP250" s="245">
        <f t="shared" si="80"/>
        <v>1</v>
      </c>
      <c r="CR250" s="226"/>
    </row>
    <row r="251" spans="1:96" s="246" customFormat="1" ht="39" customHeight="1" x14ac:dyDescent="0.25">
      <c r="A251" s="227">
        <v>2</v>
      </c>
      <c r="B251" s="228">
        <f t="shared" si="77"/>
        <v>242</v>
      </c>
      <c r="C251" s="229">
        <v>19225</v>
      </c>
      <c r="D251" s="228" t="s">
        <v>185</v>
      </c>
      <c r="E251" s="228" t="s">
        <v>2</v>
      </c>
      <c r="F251" s="230" t="s">
        <v>99</v>
      </c>
      <c r="G251" s="231" t="s">
        <v>1209</v>
      </c>
      <c r="H251" s="231" t="s">
        <v>1175</v>
      </c>
      <c r="I251" s="230" t="s">
        <v>1210</v>
      </c>
      <c r="J251" s="232">
        <f t="shared" si="89"/>
        <v>0</v>
      </c>
      <c r="K251" s="232">
        <v>45137</v>
      </c>
      <c r="L251" s="230" t="s">
        <v>189</v>
      </c>
      <c r="M251" s="233">
        <v>203499899</v>
      </c>
      <c r="N251" s="228" t="s">
        <v>1139</v>
      </c>
      <c r="O251" s="228" t="s">
        <v>252</v>
      </c>
      <c r="P251" s="230" t="s">
        <v>193</v>
      </c>
      <c r="Q251" s="230" t="s">
        <v>355</v>
      </c>
      <c r="R251" s="230"/>
      <c r="S251" s="230" t="s">
        <v>195</v>
      </c>
      <c r="T251" s="230">
        <v>1</v>
      </c>
      <c r="U251" s="234">
        <v>120</v>
      </c>
      <c r="V251" s="234">
        <v>50</v>
      </c>
      <c r="W251" s="234">
        <v>0</v>
      </c>
      <c r="X251" s="234">
        <v>0</v>
      </c>
      <c r="Y251" s="234">
        <v>2</v>
      </c>
      <c r="Z251" s="235">
        <f t="shared" si="90"/>
        <v>330</v>
      </c>
      <c r="AA251" s="235">
        <f t="shared" si="90"/>
        <v>330</v>
      </c>
      <c r="AB251" s="236">
        <f t="shared" si="90"/>
        <v>307</v>
      </c>
      <c r="AC251" s="236">
        <f t="shared" si="90"/>
        <v>307</v>
      </c>
      <c r="AD251" s="234">
        <v>50</v>
      </c>
      <c r="AE251" s="234">
        <v>50</v>
      </c>
      <c r="AF251" s="237">
        <v>30</v>
      </c>
      <c r="AG251" s="237">
        <v>30</v>
      </c>
      <c r="AH251" s="234">
        <v>280</v>
      </c>
      <c r="AI251" s="234">
        <v>280</v>
      </c>
      <c r="AJ251" s="237">
        <v>277</v>
      </c>
      <c r="AK251" s="237">
        <v>277</v>
      </c>
      <c r="AL251" s="234"/>
      <c r="AM251" s="234">
        <v>0</v>
      </c>
      <c r="AN251" s="237">
        <v>0</v>
      </c>
      <c r="AO251" s="237">
        <v>0</v>
      </c>
      <c r="AP251" s="234"/>
      <c r="AQ251" s="234">
        <v>0</v>
      </c>
      <c r="AR251" s="237">
        <v>0</v>
      </c>
      <c r="AS251" s="237">
        <v>0</v>
      </c>
      <c r="AT251" s="230"/>
      <c r="AU251" s="230"/>
      <c r="AV251" s="238">
        <f t="shared" si="91"/>
        <v>2</v>
      </c>
      <c r="AW251" s="238">
        <f t="shared" si="91"/>
        <v>2</v>
      </c>
      <c r="AX251" s="234">
        <v>2</v>
      </c>
      <c r="AY251" s="234">
        <v>2</v>
      </c>
      <c r="AZ251" s="229"/>
      <c r="BA251" s="234">
        <v>0</v>
      </c>
      <c r="BB251" s="229"/>
      <c r="BC251" s="234">
        <v>0</v>
      </c>
      <c r="BD251" s="232">
        <v>45137</v>
      </c>
      <c r="BE251" s="232">
        <v>45009</v>
      </c>
      <c r="BF251" s="239" t="s">
        <v>196</v>
      </c>
      <c r="BG251" s="230" t="s">
        <v>217</v>
      </c>
      <c r="BH251" s="230">
        <v>0</v>
      </c>
      <c r="BI251" s="240"/>
      <c r="BJ251" s="241">
        <v>0</v>
      </c>
      <c r="BK251" s="242" t="s">
        <v>680</v>
      </c>
      <c r="BL251" s="242"/>
      <c r="BM251" s="242" t="s">
        <v>394</v>
      </c>
      <c r="BN251" s="231" t="s">
        <v>200</v>
      </c>
      <c r="BO251" s="231">
        <f t="shared" si="92"/>
        <v>2023</v>
      </c>
      <c r="BP251" s="231">
        <f t="shared" si="93"/>
        <v>3</v>
      </c>
      <c r="BQ251" s="231" t="str">
        <f t="shared" si="88"/>
        <v>MMMM</v>
      </c>
      <c r="BR251" s="231"/>
      <c r="BS251" s="231">
        <f>+DAY(BD251)</f>
        <v>30</v>
      </c>
      <c r="BT251" s="231">
        <v>24</v>
      </c>
      <c r="BU251" s="231" t="s">
        <v>255</v>
      </c>
      <c r="BV251" s="231">
        <v>1</v>
      </c>
      <c r="BW251" s="231"/>
      <c r="BX251" s="231"/>
      <c r="BY251" s="231"/>
      <c r="BZ251" s="238">
        <f>+IF(BF251&gt;0,AW251-AV251,0)</f>
        <v>0</v>
      </c>
      <c r="CA251" s="231"/>
      <c r="CB251" s="231" t="str">
        <f t="shared" si="87"/>
        <v>Хива тумани ҳокими ўринбосари</v>
      </c>
      <c r="CC251" s="231" t="s">
        <v>358</v>
      </c>
      <c r="CD251" s="231" t="s">
        <v>359</v>
      </c>
      <c r="CE251" s="231" t="s">
        <v>204</v>
      </c>
      <c r="CF251" s="231" t="s">
        <v>1165</v>
      </c>
      <c r="CG251" s="231" t="s">
        <v>206</v>
      </c>
      <c r="CH251" s="231"/>
      <c r="CI251" s="231"/>
      <c r="CJ251" s="231"/>
      <c r="CK251" s="243">
        <v>6</v>
      </c>
      <c r="CL251" s="243">
        <v>8</v>
      </c>
      <c r="CM251" s="244">
        <f t="shared" si="78"/>
        <v>2</v>
      </c>
      <c r="CN251" s="243">
        <v>2.5499999999999998</v>
      </c>
      <c r="CO251" s="243">
        <f t="shared" si="79"/>
        <v>4.55</v>
      </c>
      <c r="CP251" s="245">
        <f t="shared" si="80"/>
        <v>2.5499999999999998</v>
      </c>
      <c r="CR251" s="226"/>
    </row>
    <row r="252" spans="1:96" s="246" customFormat="1" ht="39" customHeight="1" x14ac:dyDescent="0.25">
      <c r="A252" s="227">
        <v>2</v>
      </c>
      <c r="B252" s="228">
        <f t="shared" si="77"/>
        <v>243</v>
      </c>
      <c r="C252" s="229">
        <v>19214</v>
      </c>
      <c r="D252" s="228" t="s">
        <v>185</v>
      </c>
      <c r="E252" s="228" t="s">
        <v>2</v>
      </c>
      <c r="F252" s="230" t="s">
        <v>99</v>
      </c>
      <c r="G252" s="231" t="s">
        <v>1211</v>
      </c>
      <c r="H252" s="231" t="s">
        <v>1175</v>
      </c>
      <c r="I252" s="230" t="s">
        <v>1212</v>
      </c>
      <c r="J252" s="232">
        <f t="shared" si="89"/>
        <v>0</v>
      </c>
      <c r="K252" s="232">
        <v>45137</v>
      </c>
      <c r="L252" s="230" t="s">
        <v>189</v>
      </c>
      <c r="M252" s="233">
        <v>203439204</v>
      </c>
      <c r="N252" s="228" t="s">
        <v>1202</v>
      </c>
      <c r="O252" s="228" t="s">
        <v>252</v>
      </c>
      <c r="P252" s="230" t="s">
        <v>193</v>
      </c>
      <c r="Q252" s="230" t="s">
        <v>355</v>
      </c>
      <c r="R252" s="230"/>
      <c r="S252" s="230" t="s">
        <v>195</v>
      </c>
      <c r="T252" s="230">
        <v>1</v>
      </c>
      <c r="U252" s="234">
        <v>350</v>
      </c>
      <c r="V252" s="234">
        <v>145.83333333333334</v>
      </c>
      <c r="W252" s="234">
        <v>0</v>
      </c>
      <c r="X252" s="234">
        <v>0</v>
      </c>
      <c r="Y252" s="234">
        <v>5.8333333333333339</v>
      </c>
      <c r="Z252" s="235">
        <f t="shared" si="90"/>
        <v>670</v>
      </c>
      <c r="AA252" s="235">
        <f t="shared" si="90"/>
        <v>670</v>
      </c>
      <c r="AB252" s="236">
        <f t="shared" si="90"/>
        <v>550</v>
      </c>
      <c r="AC252" s="236">
        <f t="shared" si="90"/>
        <v>550</v>
      </c>
      <c r="AD252" s="234">
        <v>30</v>
      </c>
      <c r="AE252" s="234">
        <v>30</v>
      </c>
      <c r="AF252" s="237">
        <v>550</v>
      </c>
      <c r="AG252" s="237">
        <v>550</v>
      </c>
      <c r="AH252" s="234">
        <v>640</v>
      </c>
      <c r="AI252" s="234">
        <v>640</v>
      </c>
      <c r="AJ252" s="237">
        <v>0</v>
      </c>
      <c r="AK252" s="237">
        <v>0</v>
      </c>
      <c r="AL252" s="234"/>
      <c r="AM252" s="234">
        <v>0</v>
      </c>
      <c r="AN252" s="237">
        <v>0</v>
      </c>
      <c r="AO252" s="237">
        <v>0</v>
      </c>
      <c r="AP252" s="234"/>
      <c r="AQ252" s="234">
        <v>0</v>
      </c>
      <c r="AR252" s="237">
        <v>0</v>
      </c>
      <c r="AS252" s="237">
        <v>0</v>
      </c>
      <c r="AT252" s="230"/>
      <c r="AU252" s="230"/>
      <c r="AV252" s="238">
        <f t="shared" si="91"/>
        <v>2</v>
      </c>
      <c r="AW252" s="238">
        <f t="shared" si="91"/>
        <v>2</v>
      </c>
      <c r="AX252" s="234">
        <v>2</v>
      </c>
      <c r="AY252" s="234">
        <v>2</v>
      </c>
      <c r="AZ252" s="229"/>
      <c r="BA252" s="234">
        <v>0</v>
      </c>
      <c r="BB252" s="229"/>
      <c r="BC252" s="234">
        <v>0</v>
      </c>
      <c r="BD252" s="232">
        <v>45137</v>
      </c>
      <c r="BE252" s="232">
        <v>45091</v>
      </c>
      <c r="BF252" s="239" t="s">
        <v>427</v>
      </c>
      <c r="BG252" s="230" t="s">
        <v>217</v>
      </c>
      <c r="BH252" s="230">
        <v>0</v>
      </c>
      <c r="BI252" s="240"/>
      <c r="BJ252" s="241">
        <v>0</v>
      </c>
      <c r="BK252" s="242" t="s">
        <v>680</v>
      </c>
      <c r="BL252" s="242"/>
      <c r="BM252" s="242" t="s">
        <v>394</v>
      </c>
      <c r="BN252" s="231" t="s">
        <v>200</v>
      </c>
      <c r="BO252" s="231">
        <f t="shared" si="92"/>
        <v>2023</v>
      </c>
      <c r="BP252" s="231">
        <f t="shared" si="93"/>
        <v>3</v>
      </c>
      <c r="BQ252" s="231" t="str">
        <f t="shared" si="88"/>
        <v>MMMM</v>
      </c>
      <c r="BR252" s="231"/>
      <c r="BS252" s="231">
        <f>+DAY(BD252)</f>
        <v>30</v>
      </c>
      <c r="BT252" s="231"/>
      <c r="BU252" s="231" t="s">
        <v>241</v>
      </c>
      <c r="BV252" s="231"/>
      <c r="BW252" s="231"/>
      <c r="BX252" s="231"/>
      <c r="BY252" s="231"/>
      <c r="BZ252" s="238">
        <f>+IF(BF252&gt;0,AW252-AV252,0)</f>
        <v>0</v>
      </c>
      <c r="CA252" s="231"/>
      <c r="CB252" s="231" t="str">
        <f t="shared" si="87"/>
        <v>Хива тумани ҳокими ўринбосари</v>
      </c>
      <c r="CC252" s="231" t="s">
        <v>358</v>
      </c>
      <c r="CD252" s="231" t="s">
        <v>359</v>
      </c>
      <c r="CE252" s="231" t="s">
        <v>204</v>
      </c>
      <c r="CF252" s="231" t="s">
        <v>1165</v>
      </c>
      <c r="CG252" s="231" t="s">
        <v>206</v>
      </c>
      <c r="CH252" s="231"/>
      <c r="CI252" s="231"/>
      <c r="CJ252" s="231"/>
      <c r="CK252" s="243">
        <v>6</v>
      </c>
      <c r="CL252" s="243">
        <v>4</v>
      </c>
      <c r="CM252" s="244">
        <f t="shared" si="78"/>
        <v>-2</v>
      </c>
      <c r="CN252" s="243">
        <v>5</v>
      </c>
      <c r="CO252" s="243">
        <f t="shared" si="79"/>
        <v>3</v>
      </c>
      <c r="CP252" s="245">
        <f t="shared" si="80"/>
        <v>1</v>
      </c>
      <c r="CR252" s="226"/>
    </row>
    <row r="253" spans="1:96" s="246" customFormat="1" ht="39" customHeight="1" x14ac:dyDescent="0.25">
      <c r="A253" s="227">
        <v>2</v>
      </c>
      <c r="B253" s="228">
        <f t="shared" si="77"/>
        <v>244</v>
      </c>
      <c r="C253" s="229" t="e">
        <f>1+#REF!</f>
        <v>#REF!</v>
      </c>
      <c r="D253" s="247" t="s">
        <v>236</v>
      </c>
      <c r="E253" s="247" t="s">
        <v>2</v>
      </c>
      <c r="F253" s="248" t="s">
        <v>99</v>
      </c>
      <c r="G253" s="249" t="s">
        <v>1213</v>
      </c>
      <c r="H253" s="249" t="s">
        <v>1214</v>
      </c>
      <c r="I253" s="230" t="s">
        <v>1215</v>
      </c>
      <c r="J253" s="232">
        <f t="shared" si="89"/>
        <v>0</v>
      </c>
      <c r="K253" s="232">
        <v>45260</v>
      </c>
      <c r="L253" s="230"/>
      <c r="M253" s="242">
        <v>203196628</v>
      </c>
      <c r="N253" s="230"/>
      <c r="O253" s="230"/>
      <c r="P253" s="230" t="s">
        <v>240</v>
      </c>
      <c r="Q253" s="230"/>
      <c r="R253" s="230"/>
      <c r="S253" s="230"/>
      <c r="T253" s="230"/>
      <c r="U253" s="230"/>
      <c r="V253" s="230"/>
      <c r="W253" s="230"/>
      <c r="X253" s="230"/>
      <c r="Y253" s="234"/>
      <c r="Z253" s="235">
        <f t="shared" si="90"/>
        <v>450</v>
      </c>
      <c r="AA253" s="235">
        <f t="shared" si="90"/>
        <v>0</v>
      </c>
      <c r="AB253" s="236">
        <f t="shared" si="90"/>
        <v>350</v>
      </c>
      <c r="AC253" s="236">
        <f t="shared" si="90"/>
        <v>350</v>
      </c>
      <c r="AD253" s="250">
        <v>150</v>
      </c>
      <c r="AE253" s="250"/>
      <c r="AF253" s="251">
        <v>50</v>
      </c>
      <c r="AG253" s="251">
        <v>50</v>
      </c>
      <c r="AH253" s="250">
        <v>300</v>
      </c>
      <c r="AI253" s="250"/>
      <c r="AJ253" s="237">
        <v>300</v>
      </c>
      <c r="AK253" s="237">
        <v>300</v>
      </c>
      <c r="AL253" s="250"/>
      <c r="AM253" s="250"/>
      <c r="AN253" s="237"/>
      <c r="AO253" s="237"/>
      <c r="AP253" s="250"/>
      <c r="AQ253" s="250"/>
      <c r="AR253" s="251"/>
      <c r="AS253" s="251"/>
      <c r="AT253" s="248"/>
      <c r="AU253" s="248"/>
      <c r="AV253" s="238">
        <f t="shared" si="91"/>
        <v>3</v>
      </c>
      <c r="AW253" s="238">
        <f t="shared" si="91"/>
        <v>3</v>
      </c>
      <c r="AX253" s="250">
        <v>3</v>
      </c>
      <c r="AY253" s="234">
        <v>2</v>
      </c>
      <c r="AZ253" s="252"/>
      <c r="BA253" s="234">
        <v>1</v>
      </c>
      <c r="BB253" s="252"/>
      <c r="BC253" s="234"/>
      <c r="BD253" s="232">
        <v>45260</v>
      </c>
      <c r="BE253" s="232">
        <v>45086</v>
      </c>
      <c r="BF253" s="239" t="s">
        <v>431</v>
      </c>
      <c r="BG253" s="230" t="s">
        <v>231</v>
      </c>
      <c r="BH253" s="248"/>
      <c r="BI253" s="253"/>
      <c r="BJ253" s="254"/>
      <c r="BK253" s="255" t="s">
        <v>680</v>
      </c>
      <c r="BL253" s="242"/>
      <c r="BM253" s="255"/>
      <c r="BN253" s="231" t="s">
        <v>200</v>
      </c>
      <c r="BO253" s="231">
        <f t="shared" si="92"/>
        <v>2023</v>
      </c>
      <c r="BP253" s="231">
        <f t="shared" si="93"/>
        <v>4</v>
      </c>
      <c r="BQ253" s="231" t="str">
        <f t="shared" si="88"/>
        <v>MMMM</v>
      </c>
      <c r="BR253" s="249"/>
      <c r="BS253" s="249"/>
      <c r="BT253" s="249"/>
      <c r="BU253" s="249" t="s">
        <v>241</v>
      </c>
      <c r="BV253" s="249"/>
      <c r="BW253" s="249"/>
      <c r="BX253" s="249"/>
      <c r="BY253" s="249"/>
      <c r="BZ253" s="256"/>
      <c r="CA253" s="249"/>
      <c r="CB253" s="249"/>
      <c r="CC253" s="231"/>
      <c r="CD253" s="231"/>
      <c r="CE253" s="231"/>
      <c r="CF253" s="231"/>
      <c r="CG253" s="231"/>
      <c r="CH253" s="231"/>
      <c r="CI253" s="231"/>
      <c r="CJ253" s="231"/>
      <c r="CK253" s="243">
        <v>4</v>
      </c>
      <c r="CL253" s="243">
        <v>4</v>
      </c>
      <c r="CM253" s="244">
        <f t="shared" si="78"/>
        <v>0</v>
      </c>
      <c r="CN253" s="243"/>
      <c r="CO253" s="243">
        <f t="shared" si="79"/>
        <v>0</v>
      </c>
      <c r="CP253" s="245">
        <f t="shared" si="80"/>
        <v>-3</v>
      </c>
      <c r="CR253" s="226"/>
    </row>
    <row r="254" spans="1:96" s="246" customFormat="1" ht="39" customHeight="1" x14ac:dyDescent="0.25">
      <c r="A254" s="227">
        <v>2</v>
      </c>
      <c r="B254" s="228">
        <f t="shared" si="77"/>
        <v>245</v>
      </c>
      <c r="C254" s="229">
        <v>19226</v>
      </c>
      <c r="D254" s="228" t="s">
        <v>185</v>
      </c>
      <c r="E254" s="228" t="s">
        <v>2</v>
      </c>
      <c r="F254" s="230" t="s">
        <v>99</v>
      </c>
      <c r="G254" s="231" t="s">
        <v>1216</v>
      </c>
      <c r="H254" s="231" t="s">
        <v>1175</v>
      </c>
      <c r="I254" s="230" t="s">
        <v>1217</v>
      </c>
      <c r="J254" s="232">
        <f t="shared" si="89"/>
        <v>0</v>
      </c>
      <c r="K254" s="232">
        <v>45137</v>
      </c>
      <c r="L254" s="230" t="s">
        <v>189</v>
      </c>
      <c r="M254" s="233">
        <v>203153332</v>
      </c>
      <c r="N254" s="228" t="s">
        <v>1126</v>
      </c>
      <c r="O254" s="228" t="s">
        <v>192</v>
      </c>
      <c r="P254" s="230" t="s">
        <v>193</v>
      </c>
      <c r="Q254" s="230" t="s">
        <v>355</v>
      </c>
      <c r="R254" s="230"/>
      <c r="S254" s="230" t="s">
        <v>195</v>
      </c>
      <c r="T254" s="230">
        <v>1</v>
      </c>
      <c r="U254" s="234">
        <v>300</v>
      </c>
      <c r="V254" s="234">
        <v>125</v>
      </c>
      <c r="W254" s="234">
        <v>0</v>
      </c>
      <c r="X254" s="234">
        <v>0</v>
      </c>
      <c r="Y254" s="234">
        <v>5</v>
      </c>
      <c r="Z254" s="235">
        <f t="shared" si="90"/>
        <v>1200</v>
      </c>
      <c r="AA254" s="235">
        <f t="shared" si="90"/>
        <v>1200</v>
      </c>
      <c r="AB254" s="236">
        <f t="shared" si="90"/>
        <v>1176</v>
      </c>
      <c r="AC254" s="236">
        <f t="shared" si="90"/>
        <v>1176</v>
      </c>
      <c r="AD254" s="234">
        <v>100</v>
      </c>
      <c r="AE254" s="234">
        <v>100</v>
      </c>
      <c r="AF254" s="237">
        <v>100</v>
      </c>
      <c r="AG254" s="237">
        <v>100</v>
      </c>
      <c r="AH254" s="234">
        <v>1100</v>
      </c>
      <c r="AI254" s="234">
        <v>1100</v>
      </c>
      <c r="AJ254" s="237">
        <v>1076</v>
      </c>
      <c r="AK254" s="237">
        <v>1076</v>
      </c>
      <c r="AL254" s="234"/>
      <c r="AM254" s="234">
        <v>0</v>
      </c>
      <c r="AN254" s="237">
        <v>0</v>
      </c>
      <c r="AO254" s="237">
        <v>0</v>
      </c>
      <c r="AP254" s="234"/>
      <c r="AQ254" s="234">
        <v>0</v>
      </c>
      <c r="AR254" s="237">
        <v>0</v>
      </c>
      <c r="AS254" s="237">
        <v>0</v>
      </c>
      <c r="AT254" s="230"/>
      <c r="AU254" s="230"/>
      <c r="AV254" s="238">
        <f t="shared" si="91"/>
        <v>2</v>
      </c>
      <c r="AW254" s="238">
        <f t="shared" si="91"/>
        <v>2</v>
      </c>
      <c r="AX254" s="234">
        <v>2</v>
      </c>
      <c r="AY254" s="234">
        <v>2</v>
      </c>
      <c r="AZ254" s="229"/>
      <c r="BA254" s="234">
        <v>0</v>
      </c>
      <c r="BB254" s="229"/>
      <c r="BC254" s="234">
        <v>0</v>
      </c>
      <c r="BD254" s="232">
        <v>45137</v>
      </c>
      <c r="BE254" s="232">
        <v>45036</v>
      </c>
      <c r="BF254" s="239" t="s">
        <v>458</v>
      </c>
      <c r="BG254" s="230" t="s">
        <v>217</v>
      </c>
      <c r="BH254" s="230">
        <v>0</v>
      </c>
      <c r="BI254" s="240"/>
      <c r="BJ254" s="241">
        <v>0</v>
      </c>
      <c r="BK254" s="242" t="s">
        <v>680</v>
      </c>
      <c r="BL254" s="242"/>
      <c r="BM254" s="242" t="s">
        <v>394</v>
      </c>
      <c r="BN254" s="231" t="s">
        <v>200</v>
      </c>
      <c r="BO254" s="231">
        <f t="shared" si="92"/>
        <v>2023</v>
      </c>
      <c r="BP254" s="231">
        <f t="shared" si="93"/>
        <v>3</v>
      </c>
      <c r="BQ254" s="231" t="str">
        <f t="shared" si="88"/>
        <v>MMMM</v>
      </c>
      <c r="BR254" s="231"/>
      <c r="BS254" s="231">
        <f t="shared" ref="BS254:BS279" si="94">+DAY(BD254)</f>
        <v>30</v>
      </c>
      <c r="BT254" s="231">
        <v>28</v>
      </c>
      <c r="BU254" s="231" t="s">
        <v>232</v>
      </c>
      <c r="BV254" s="231">
        <v>2</v>
      </c>
      <c r="BW254" s="231"/>
      <c r="BX254" s="231"/>
      <c r="BY254" s="231"/>
      <c r="BZ254" s="238">
        <f t="shared" ref="BZ254:BZ279" si="95">+IF(BF254&gt;0,AW254-AV254,0)</f>
        <v>0</v>
      </c>
      <c r="CA254" s="231"/>
      <c r="CB254" s="231" t="str">
        <f t="shared" ref="CB254:CB261" si="96">+IF(BN254="йирик",CONCATENATE(E254," Инвестициялар, саноат ва савдо бош бошқармаси бошлиғи"),IF(BN254="ўрта",CONCATENATE(E254," Инвестициялар, саноат ва савдо бош бошқармаси бошлиғи биринчи ўринбосари"),_xlfn.CONCAT(F254," ҳокими ўринбосари")))</f>
        <v>Хива тумани ҳокими ўринбосари</v>
      </c>
      <c r="CC254" s="231" t="s">
        <v>358</v>
      </c>
      <c r="CD254" s="231" t="s">
        <v>359</v>
      </c>
      <c r="CE254" s="231" t="s">
        <v>204</v>
      </c>
      <c r="CF254" s="231" t="s">
        <v>1165</v>
      </c>
      <c r="CG254" s="231" t="s">
        <v>206</v>
      </c>
      <c r="CH254" s="231"/>
      <c r="CI254" s="231"/>
      <c r="CJ254" s="231"/>
      <c r="CK254" s="243">
        <v>23</v>
      </c>
      <c r="CL254" s="243">
        <v>14</v>
      </c>
      <c r="CM254" s="244">
        <f t="shared" si="78"/>
        <v>-9</v>
      </c>
      <c r="CN254" s="243">
        <v>5</v>
      </c>
      <c r="CO254" s="243">
        <f t="shared" si="79"/>
        <v>-4</v>
      </c>
      <c r="CP254" s="245">
        <f t="shared" si="80"/>
        <v>-6</v>
      </c>
      <c r="CR254" s="226"/>
    </row>
    <row r="255" spans="1:96" s="246" customFormat="1" ht="39" customHeight="1" x14ac:dyDescent="0.25">
      <c r="A255" s="227">
        <v>2</v>
      </c>
      <c r="B255" s="228">
        <f t="shared" si="77"/>
        <v>246</v>
      </c>
      <c r="C255" s="229">
        <v>19216</v>
      </c>
      <c r="D255" s="228" t="s">
        <v>185</v>
      </c>
      <c r="E255" s="228" t="s">
        <v>2</v>
      </c>
      <c r="F255" s="230" t="s">
        <v>99</v>
      </c>
      <c r="G255" s="231" t="s">
        <v>1218</v>
      </c>
      <c r="H255" s="231" t="s">
        <v>1175</v>
      </c>
      <c r="I255" s="230" t="s">
        <v>1219</v>
      </c>
      <c r="J255" s="232">
        <f t="shared" si="89"/>
        <v>0</v>
      </c>
      <c r="K255" s="232">
        <v>45137</v>
      </c>
      <c r="L255" s="230" t="s">
        <v>189</v>
      </c>
      <c r="M255" s="233">
        <v>202586522</v>
      </c>
      <c r="N255" s="228" t="s">
        <v>1220</v>
      </c>
      <c r="O255" s="228" t="s">
        <v>252</v>
      </c>
      <c r="P255" s="230" t="s">
        <v>193</v>
      </c>
      <c r="Q255" s="230" t="s">
        <v>355</v>
      </c>
      <c r="R255" s="230"/>
      <c r="S255" s="230" t="s">
        <v>195</v>
      </c>
      <c r="T255" s="230">
        <v>1</v>
      </c>
      <c r="U255" s="234">
        <v>130</v>
      </c>
      <c r="V255" s="234">
        <v>54.166666666666671</v>
      </c>
      <c r="W255" s="234">
        <v>0</v>
      </c>
      <c r="X255" s="234">
        <v>0</v>
      </c>
      <c r="Y255" s="234">
        <v>2.166666666666667</v>
      </c>
      <c r="Z255" s="235">
        <f t="shared" si="90"/>
        <v>300</v>
      </c>
      <c r="AA255" s="235">
        <f t="shared" si="90"/>
        <v>300</v>
      </c>
      <c r="AB255" s="236">
        <f t="shared" si="90"/>
        <v>300</v>
      </c>
      <c r="AC255" s="236">
        <f t="shared" si="90"/>
        <v>300</v>
      </c>
      <c r="AD255" s="234">
        <v>30</v>
      </c>
      <c r="AE255" s="234">
        <v>30</v>
      </c>
      <c r="AF255" s="237">
        <v>30</v>
      </c>
      <c r="AG255" s="237">
        <v>30</v>
      </c>
      <c r="AH255" s="234">
        <v>270</v>
      </c>
      <c r="AI255" s="234">
        <v>270</v>
      </c>
      <c r="AJ255" s="237">
        <v>270</v>
      </c>
      <c r="AK255" s="237">
        <v>270</v>
      </c>
      <c r="AL255" s="234"/>
      <c r="AM255" s="234">
        <v>0</v>
      </c>
      <c r="AN255" s="237">
        <v>0</v>
      </c>
      <c r="AO255" s="237">
        <v>0</v>
      </c>
      <c r="AP255" s="234"/>
      <c r="AQ255" s="234">
        <v>0</v>
      </c>
      <c r="AR255" s="237">
        <v>0</v>
      </c>
      <c r="AS255" s="237">
        <v>0</v>
      </c>
      <c r="AT255" s="230"/>
      <c r="AU255" s="230"/>
      <c r="AV255" s="238">
        <f t="shared" si="91"/>
        <v>2</v>
      </c>
      <c r="AW255" s="238">
        <f t="shared" si="91"/>
        <v>2</v>
      </c>
      <c r="AX255" s="234">
        <v>2</v>
      </c>
      <c r="AY255" s="234">
        <v>2</v>
      </c>
      <c r="AZ255" s="229"/>
      <c r="BA255" s="234">
        <v>0</v>
      </c>
      <c r="BB255" s="229"/>
      <c r="BC255" s="234">
        <v>0</v>
      </c>
      <c r="BD255" s="232">
        <v>45137</v>
      </c>
      <c r="BE255" s="232">
        <v>45036</v>
      </c>
      <c r="BF255" s="239" t="s">
        <v>253</v>
      </c>
      <c r="BG255" s="230" t="s">
        <v>217</v>
      </c>
      <c r="BH255" s="230">
        <v>0</v>
      </c>
      <c r="BI255" s="240"/>
      <c r="BJ255" s="241">
        <v>0</v>
      </c>
      <c r="BK255" s="242" t="s">
        <v>680</v>
      </c>
      <c r="BL255" s="242"/>
      <c r="BM255" s="242" t="s">
        <v>394</v>
      </c>
      <c r="BN255" s="231" t="s">
        <v>200</v>
      </c>
      <c r="BO255" s="231">
        <f t="shared" si="92"/>
        <v>2023</v>
      </c>
      <c r="BP255" s="231">
        <f t="shared" si="93"/>
        <v>3</v>
      </c>
      <c r="BQ255" s="231" t="str">
        <f t="shared" si="88"/>
        <v>MMMM</v>
      </c>
      <c r="BR255" s="231"/>
      <c r="BS255" s="231">
        <f t="shared" si="94"/>
        <v>30</v>
      </c>
      <c r="BT255" s="231">
        <v>28</v>
      </c>
      <c r="BU255" s="231" t="s">
        <v>232</v>
      </c>
      <c r="BV255" s="231">
        <v>2</v>
      </c>
      <c r="BW255" s="231"/>
      <c r="BX255" s="231"/>
      <c r="BY255" s="231"/>
      <c r="BZ255" s="238">
        <f t="shared" si="95"/>
        <v>0</v>
      </c>
      <c r="CA255" s="231"/>
      <c r="CB255" s="231" t="str">
        <f t="shared" si="96"/>
        <v>Хива тумани ҳокими ўринбосари</v>
      </c>
      <c r="CC255" s="231" t="s">
        <v>358</v>
      </c>
      <c r="CD255" s="231" t="s">
        <v>359</v>
      </c>
      <c r="CE255" s="231" t="s">
        <v>204</v>
      </c>
      <c r="CF255" s="231" t="s">
        <v>1165</v>
      </c>
      <c r="CG255" s="231" t="s">
        <v>206</v>
      </c>
      <c r="CH255" s="231"/>
      <c r="CI255" s="231"/>
      <c r="CJ255" s="231"/>
      <c r="CK255" s="243">
        <v>18</v>
      </c>
      <c r="CL255" s="243">
        <v>17</v>
      </c>
      <c r="CM255" s="244">
        <f t="shared" si="78"/>
        <v>-1</v>
      </c>
      <c r="CN255" s="243">
        <v>6</v>
      </c>
      <c r="CO255" s="243">
        <f t="shared" si="79"/>
        <v>5</v>
      </c>
      <c r="CP255" s="245">
        <f t="shared" si="80"/>
        <v>3</v>
      </c>
      <c r="CR255" s="226"/>
    </row>
    <row r="256" spans="1:96" s="246" customFormat="1" ht="39" customHeight="1" x14ac:dyDescent="0.25">
      <c r="A256" s="227">
        <v>2</v>
      </c>
      <c r="B256" s="228">
        <f t="shared" si="77"/>
        <v>247</v>
      </c>
      <c r="C256" s="229">
        <v>19282</v>
      </c>
      <c r="D256" s="228" t="s">
        <v>185</v>
      </c>
      <c r="E256" s="228" t="s">
        <v>2</v>
      </c>
      <c r="F256" s="230" t="s">
        <v>98</v>
      </c>
      <c r="G256" s="231" t="s">
        <v>1221</v>
      </c>
      <c r="H256" s="231" t="s">
        <v>1222</v>
      </c>
      <c r="I256" s="230" t="s">
        <v>1223</v>
      </c>
      <c r="J256" s="232">
        <f t="shared" si="89"/>
        <v>0</v>
      </c>
      <c r="K256" s="232">
        <v>45290</v>
      </c>
      <c r="L256" s="230" t="s">
        <v>189</v>
      </c>
      <c r="M256" s="233">
        <v>610564344</v>
      </c>
      <c r="N256" s="228" t="s">
        <v>1224</v>
      </c>
      <c r="O256" s="228" t="s">
        <v>192</v>
      </c>
      <c r="P256" s="230" t="s">
        <v>193</v>
      </c>
      <c r="Q256" s="230" t="s">
        <v>227</v>
      </c>
      <c r="R256" s="230" t="s">
        <v>310</v>
      </c>
      <c r="S256" s="230" t="s">
        <v>318</v>
      </c>
      <c r="T256" s="230">
        <v>25</v>
      </c>
      <c r="U256" s="234">
        <v>22</v>
      </c>
      <c r="V256" s="234"/>
      <c r="W256" s="234">
        <v>0</v>
      </c>
      <c r="X256" s="234">
        <v>0</v>
      </c>
      <c r="Y256" s="234">
        <v>4</v>
      </c>
      <c r="Z256" s="235">
        <f t="shared" si="90"/>
        <v>182</v>
      </c>
      <c r="AA256" s="235">
        <f t="shared" si="90"/>
        <v>182</v>
      </c>
      <c r="AB256" s="236">
        <f t="shared" si="90"/>
        <v>181.75</v>
      </c>
      <c r="AC256" s="236">
        <f t="shared" si="90"/>
        <v>181.75</v>
      </c>
      <c r="AD256" s="234">
        <v>82</v>
      </c>
      <c r="AE256" s="234">
        <v>82</v>
      </c>
      <c r="AF256" s="237">
        <v>149</v>
      </c>
      <c r="AG256" s="237">
        <v>149</v>
      </c>
      <c r="AH256" s="234">
        <v>100</v>
      </c>
      <c r="AI256" s="234">
        <v>100</v>
      </c>
      <c r="AJ256" s="237">
        <v>32.75</v>
      </c>
      <c r="AK256" s="237">
        <v>32.75</v>
      </c>
      <c r="AL256" s="234"/>
      <c r="AM256" s="234">
        <v>0</v>
      </c>
      <c r="AN256" s="237">
        <v>0</v>
      </c>
      <c r="AO256" s="237">
        <v>0</v>
      </c>
      <c r="AP256" s="234"/>
      <c r="AQ256" s="234">
        <v>0</v>
      </c>
      <c r="AR256" s="237">
        <v>0</v>
      </c>
      <c r="AS256" s="237">
        <v>0</v>
      </c>
      <c r="AT256" s="230"/>
      <c r="AU256" s="230"/>
      <c r="AV256" s="238">
        <f t="shared" si="91"/>
        <v>3</v>
      </c>
      <c r="AW256" s="238">
        <f t="shared" si="91"/>
        <v>5</v>
      </c>
      <c r="AX256" s="234">
        <v>3</v>
      </c>
      <c r="AY256" s="234">
        <v>3</v>
      </c>
      <c r="AZ256" s="229"/>
      <c r="BA256" s="234">
        <v>2</v>
      </c>
      <c r="BB256" s="229"/>
      <c r="BC256" s="234">
        <v>0</v>
      </c>
      <c r="BD256" s="232">
        <v>45290</v>
      </c>
      <c r="BE256" s="232">
        <v>45064</v>
      </c>
      <c r="BF256" s="239" t="s">
        <v>372</v>
      </c>
      <c r="BG256" s="230" t="s">
        <v>197</v>
      </c>
      <c r="BH256" s="230">
        <v>0</v>
      </c>
      <c r="BI256" s="240"/>
      <c r="BJ256" s="241">
        <v>0</v>
      </c>
      <c r="BK256" s="242" t="s">
        <v>468</v>
      </c>
      <c r="BL256" s="242"/>
      <c r="BM256" s="242" t="s">
        <v>197</v>
      </c>
      <c r="BN256" s="231" t="s">
        <v>200</v>
      </c>
      <c r="BO256" s="231">
        <f t="shared" si="92"/>
        <v>2023</v>
      </c>
      <c r="BP256" s="231">
        <f t="shared" si="93"/>
        <v>4</v>
      </c>
      <c r="BQ256" s="231" t="str">
        <f t="shared" si="88"/>
        <v>MMMM</v>
      </c>
      <c r="BR256" s="231"/>
      <c r="BS256" s="231">
        <f t="shared" si="94"/>
        <v>30</v>
      </c>
      <c r="BT256" s="231"/>
      <c r="BU256" s="231" t="s">
        <v>218</v>
      </c>
      <c r="BV256" s="231"/>
      <c r="BW256" s="231"/>
      <c r="BX256" s="231"/>
      <c r="BY256" s="231"/>
      <c r="BZ256" s="238">
        <f t="shared" si="95"/>
        <v>2</v>
      </c>
      <c r="CA256" s="231"/>
      <c r="CB256" s="231" t="str">
        <f t="shared" si="96"/>
        <v>Хива шаҳар ҳокими ўринбосари</v>
      </c>
      <c r="CC256" s="231" t="s">
        <v>233</v>
      </c>
      <c r="CD256" s="231" t="s">
        <v>234</v>
      </c>
      <c r="CE256" s="231" t="s">
        <v>206</v>
      </c>
      <c r="CF256" s="231" t="s">
        <v>1225</v>
      </c>
      <c r="CG256" s="231" t="s">
        <v>204</v>
      </c>
      <c r="CH256" s="231"/>
      <c r="CI256" s="231"/>
      <c r="CJ256" s="231"/>
      <c r="CK256" s="243"/>
      <c r="CL256" s="243"/>
      <c r="CM256" s="244">
        <f t="shared" si="78"/>
        <v>0</v>
      </c>
      <c r="CN256" s="243"/>
      <c r="CO256" s="243">
        <f t="shared" si="79"/>
        <v>0</v>
      </c>
      <c r="CP256" s="245">
        <f t="shared" si="80"/>
        <v>-3</v>
      </c>
      <c r="CR256" s="226"/>
    </row>
    <row r="257" spans="1:96" s="246" customFormat="1" ht="39" customHeight="1" x14ac:dyDescent="0.25">
      <c r="A257" s="227">
        <v>2</v>
      </c>
      <c r="B257" s="228">
        <f t="shared" si="77"/>
        <v>248</v>
      </c>
      <c r="C257" s="229">
        <v>19280</v>
      </c>
      <c r="D257" s="228" t="s">
        <v>185</v>
      </c>
      <c r="E257" s="228" t="s">
        <v>2</v>
      </c>
      <c r="F257" s="230" t="s">
        <v>98</v>
      </c>
      <c r="G257" s="231" t="s">
        <v>1226</v>
      </c>
      <c r="H257" s="231" t="s">
        <v>1227</v>
      </c>
      <c r="I257" s="230" t="s">
        <v>1228</v>
      </c>
      <c r="J257" s="232">
        <f t="shared" si="89"/>
        <v>0</v>
      </c>
      <c r="K257" s="232">
        <v>45290</v>
      </c>
      <c r="L257" s="230" t="s">
        <v>330</v>
      </c>
      <c r="M257" s="233">
        <v>603679679</v>
      </c>
      <c r="N257" s="228" t="s">
        <v>1229</v>
      </c>
      <c r="O257" s="228" t="s">
        <v>277</v>
      </c>
      <c r="P257" s="230" t="s">
        <v>213</v>
      </c>
      <c r="Q257" s="230" t="s">
        <v>467</v>
      </c>
      <c r="R257" s="230"/>
      <c r="S257" s="230">
        <v>0</v>
      </c>
      <c r="T257" s="230">
        <v>0</v>
      </c>
      <c r="U257" s="234">
        <v>100</v>
      </c>
      <c r="V257" s="234">
        <v>8</v>
      </c>
      <c r="W257" s="234">
        <v>0</v>
      </c>
      <c r="X257" s="234">
        <v>0</v>
      </c>
      <c r="Y257" s="234">
        <v>6</v>
      </c>
      <c r="Z257" s="235">
        <f t="shared" si="90"/>
        <v>170</v>
      </c>
      <c r="AA257" s="235">
        <f t="shared" si="90"/>
        <v>170</v>
      </c>
      <c r="AB257" s="236">
        <f t="shared" si="90"/>
        <v>170</v>
      </c>
      <c r="AC257" s="236">
        <f t="shared" si="90"/>
        <v>170</v>
      </c>
      <c r="AD257" s="234">
        <v>70</v>
      </c>
      <c r="AE257" s="234">
        <v>70</v>
      </c>
      <c r="AF257" s="237">
        <v>140</v>
      </c>
      <c r="AG257" s="237">
        <v>140</v>
      </c>
      <c r="AH257" s="234">
        <v>100</v>
      </c>
      <c r="AI257" s="234">
        <v>100</v>
      </c>
      <c r="AJ257" s="237">
        <v>30</v>
      </c>
      <c r="AK257" s="237">
        <v>30</v>
      </c>
      <c r="AL257" s="234"/>
      <c r="AM257" s="234">
        <v>0</v>
      </c>
      <c r="AN257" s="237">
        <v>0</v>
      </c>
      <c r="AO257" s="237">
        <v>0</v>
      </c>
      <c r="AP257" s="234"/>
      <c r="AQ257" s="234">
        <v>0</v>
      </c>
      <c r="AR257" s="237">
        <v>0</v>
      </c>
      <c r="AS257" s="237">
        <v>0</v>
      </c>
      <c r="AT257" s="230"/>
      <c r="AU257" s="230"/>
      <c r="AV257" s="238">
        <f t="shared" si="91"/>
        <v>3</v>
      </c>
      <c r="AW257" s="238">
        <f t="shared" si="91"/>
        <v>5</v>
      </c>
      <c r="AX257" s="234">
        <v>3</v>
      </c>
      <c r="AY257" s="234">
        <v>3</v>
      </c>
      <c r="AZ257" s="229"/>
      <c r="BA257" s="234">
        <v>2</v>
      </c>
      <c r="BB257" s="229"/>
      <c r="BC257" s="234">
        <v>0</v>
      </c>
      <c r="BD257" s="232">
        <v>45290</v>
      </c>
      <c r="BE257" s="232">
        <v>44998</v>
      </c>
      <c r="BF257" s="239" t="s">
        <v>284</v>
      </c>
      <c r="BG257" s="230" t="s">
        <v>197</v>
      </c>
      <c r="BH257" s="230">
        <v>0</v>
      </c>
      <c r="BI257" s="240"/>
      <c r="BJ257" s="241">
        <v>0</v>
      </c>
      <c r="BK257" s="242" t="s">
        <v>468</v>
      </c>
      <c r="BL257" s="242"/>
      <c r="BM257" s="242" t="s">
        <v>197</v>
      </c>
      <c r="BN257" s="231" t="s">
        <v>200</v>
      </c>
      <c r="BO257" s="231">
        <f t="shared" si="92"/>
        <v>2023</v>
      </c>
      <c r="BP257" s="231">
        <f t="shared" si="93"/>
        <v>4</v>
      </c>
      <c r="BQ257" s="231" t="str">
        <f t="shared" si="88"/>
        <v>MMMM</v>
      </c>
      <c r="BR257" s="231"/>
      <c r="BS257" s="231">
        <f t="shared" si="94"/>
        <v>30</v>
      </c>
      <c r="BT257" s="231">
        <v>17</v>
      </c>
      <c r="BU257" s="231" t="s">
        <v>481</v>
      </c>
      <c r="BV257" s="231">
        <v>1</v>
      </c>
      <c r="BW257" s="231"/>
      <c r="BX257" s="231"/>
      <c r="BY257" s="231"/>
      <c r="BZ257" s="238">
        <f t="shared" si="95"/>
        <v>2</v>
      </c>
      <c r="CA257" s="231"/>
      <c r="CB257" s="231" t="str">
        <f t="shared" si="96"/>
        <v>Хива шаҳар ҳокими ўринбосари</v>
      </c>
      <c r="CC257" s="231" t="s">
        <v>202</v>
      </c>
      <c r="CD257" s="231" t="s">
        <v>1230</v>
      </c>
      <c r="CE257" s="231" t="s">
        <v>204</v>
      </c>
      <c r="CF257" s="231" t="s">
        <v>1231</v>
      </c>
      <c r="CG257" s="231" t="s">
        <v>472</v>
      </c>
      <c r="CH257" s="231"/>
      <c r="CI257" s="231"/>
      <c r="CJ257" s="231"/>
      <c r="CK257" s="243"/>
      <c r="CL257" s="243"/>
      <c r="CM257" s="244">
        <f t="shared" si="78"/>
        <v>0</v>
      </c>
      <c r="CN257" s="243"/>
      <c r="CO257" s="243">
        <f t="shared" si="79"/>
        <v>0</v>
      </c>
      <c r="CP257" s="245">
        <f t="shared" si="80"/>
        <v>-3</v>
      </c>
      <c r="CR257" s="226"/>
    </row>
    <row r="258" spans="1:96" s="246" customFormat="1" ht="39" customHeight="1" x14ac:dyDescent="0.25">
      <c r="A258" s="227">
        <v>2</v>
      </c>
      <c r="B258" s="228">
        <f t="shared" si="77"/>
        <v>249</v>
      </c>
      <c r="C258" s="229">
        <v>19283</v>
      </c>
      <c r="D258" s="228" t="s">
        <v>185</v>
      </c>
      <c r="E258" s="228" t="s">
        <v>2</v>
      </c>
      <c r="F258" s="230" t="s">
        <v>98</v>
      </c>
      <c r="G258" s="231" t="s">
        <v>1232</v>
      </c>
      <c r="H258" s="231" t="s">
        <v>1222</v>
      </c>
      <c r="I258" s="230" t="s">
        <v>1233</v>
      </c>
      <c r="J258" s="232">
        <f t="shared" si="89"/>
        <v>0</v>
      </c>
      <c r="K258" s="232">
        <v>45290</v>
      </c>
      <c r="L258" s="230" t="s">
        <v>189</v>
      </c>
      <c r="M258" s="233">
        <v>564414694</v>
      </c>
      <c r="N258" s="228" t="s">
        <v>1234</v>
      </c>
      <c r="O258" s="228" t="s">
        <v>192</v>
      </c>
      <c r="P258" s="230" t="s">
        <v>193</v>
      </c>
      <c r="Q258" s="230" t="s">
        <v>227</v>
      </c>
      <c r="R258" s="230" t="s">
        <v>310</v>
      </c>
      <c r="S258" s="230" t="s">
        <v>318</v>
      </c>
      <c r="T258" s="230">
        <v>25</v>
      </c>
      <c r="U258" s="234">
        <v>22</v>
      </c>
      <c r="V258" s="234"/>
      <c r="W258" s="234">
        <v>0</v>
      </c>
      <c r="X258" s="234">
        <v>0</v>
      </c>
      <c r="Y258" s="234">
        <v>4</v>
      </c>
      <c r="Z258" s="235">
        <f t="shared" si="90"/>
        <v>180</v>
      </c>
      <c r="AA258" s="235">
        <f t="shared" si="90"/>
        <v>180</v>
      </c>
      <c r="AB258" s="236">
        <f t="shared" si="90"/>
        <v>180.05</v>
      </c>
      <c r="AC258" s="236">
        <f t="shared" si="90"/>
        <v>180.05</v>
      </c>
      <c r="AD258" s="234">
        <v>60</v>
      </c>
      <c r="AE258" s="234">
        <v>60</v>
      </c>
      <c r="AF258" s="237">
        <v>136</v>
      </c>
      <c r="AG258" s="237">
        <v>136</v>
      </c>
      <c r="AH258" s="234">
        <v>120</v>
      </c>
      <c r="AI258" s="234">
        <v>120</v>
      </c>
      <c r="AJ258" s="237">
        <v>44.05</v>
      </c>
      <c r="AK258" s="237">
        <v>44.05</v>
      </c>
      <c r="AL258" s="234"/>
      <c r="AM258" s="234">
        <v>0</v>
      </c>
      <c r="AN258" s="237">
        <v>0</v>
      </c>
      <c r="AO258" s="237">
        <v>0</v>
      </c>
      <c r="AP258" s="234"/>
      <c r="AQ258" s="234">
        <v>0</v>
      </c>
      <c r="AR258" s="237">
        <v>0</v>
      </c>
      <c r="AS258" s="237">
        <v>0</v>
      </c>
      <c r="AT258" s="230"/>
      <c r="AU258" s="230"/>
      <c r="AV258" s="238">
        <f t="shared" si="91"/>
        <v>3</v>
      </c>
      <c r="AW258" s="238">
        <f t="shared" si="91"/>
        <v>5</v>
      </c>
      <c r="AX258" s="234">
        <v>3</v>
      </c>
      <c r="AY258" s="234">
        <v>3</v>
      </c>
      <c r="AZ258" s="229"/>
      <c r="BA258" s="234">
        <v>2</v>
      </c>
      <c r="BB258" s="229"/>
      <c r="BC258" s="234">
        <v>0</v>
      </c>
      <c r="BD258" s="232">
        <v>45290</v>
      </c>
      <c r="BE258" s="232">
        <v>45064</v>
      </c>
      <c r="BF258" s="239" t="s">
        <v>376</v>
      </c>
      <c r="BG258" s="230" t="s">
        <v>197</v>
      </c>
      <c r="BH258" s="230">
        <v>0</v>
      </c>
      <c r="BI258" s="240"/>
      <c r="BJ258" s="241">
        <v>0</v>
      </c>
      <c r="BK258" s="242" t="s">
        <v>468</v>
      </c>
      <c r="BL258" s="242"/>
      <c r="BM258" s="242" t="s">
        <v>197</v>
      </c>
      <c r="BN258" s="231" t="s">
        <v>200</v>
      </c>
      <c r="BO258" s="231">
        <f t="shared" si="92"/>
        <v>2023</v>
      </c>
      <c r="BP258" s="231">
        <f t="shared" si="93"/>
        <v>4</v>
      </c>
      <c r="BQ258" s="231" t="str">
        <f t="shared" si="88"/>
        <v>MMMM</v>
      </c>
      <c r="BR258" s="231"/>
      <c r="BS258" s="231">
        <f t="shared" si="94"/>
        <v>30</v>
      </c>
      <c r="BT258" s="231"/>
      <c r="BU258" s="231" t="s">
        <v>218</v>
      </c>
      <c r="BV258" s="231"/>
      <c r="BW258" s="231"/>
      <c r="BX258" s="231"/>
      <c r="BY258" s="231"/>
      <c r="BZ258" s="238">
        <f t="shared" si="95"/>
        <v>2</v>
      </c>
      <c r="CA258" s="231"/>
      <c r="CB258" s="231" t="str">
        <f t="shared" si="96"/>
        <v>Хива шаҳар ҳокими ўринбосари</v>
      </c>
      <c r="CC258" s="231" t="s">
        <v>233</v>
      </c>
      <c r="CD258" s="231" t="s">
        <v>234</v>
      </c>
      <c r="CE258" s="231" t="s">
        <v>206</v>
      </c>
      <c r="CF258" s="231" t="s">
        <v>1231</v>
      </c>
      <c r="CG258" s="231" t="s">
        <v>472</v>
      </c>
      <c r="CH258" s="231"/>
      <c r="CI258" s="231"/>
      <c r="CJ258" s="231"/>
      <c r="CK258" s="243"/>
      <c r="CL258" s="243"/>
      <c r="CM258" s="244">
        <f t="shared" si="78"/>
        <v>0</v>
      </c>
      <c r="CN258" s="243"/>
      <c r="CO258" s="243">
        <f t="shared" si="79"/>
        <v>0</v>
      </c>
      <c r="CP258" s="245">
        <f t="shared" si="80"/>
        <v>-3</v>
      </c>
      <c r="CR258" s="226"/>
    </row>
    <row r="259" spans="1:96" s="246" customFormat="1" ht="39" customHeight="1" x14ac:dyDescent="0.25">
      <c r="A259" s="227">
        <v>2</v>
      </c>
      <c r="B259" s="228">
        <f t="shared" si="77"/>
        <v>250</v>
      </c>
      <c r="C259" s="229">
        <v>19257</v>
      </c>
      <c r="D259" s="228" t="s">
        <v>185</v>
      </c>
      <c r="E259" s="228" t="s">
        <v>2</v>
      </c>
      <c r="F259" s="230" t="s">
        <v>98</v>
      </c>
      <c r="G259" s="231" t="s">
        <v>1235</v>
      </c>
      <c r="H259" s="231" t="s">
        <v>1222</v>
      </c>
      <c r="I259" s="230" t="s">
        <v>1236</v>
      </c>
      <c r="J259" s="232">
        <f t="shared" si="89"/>
        <v>0</v>
      </c>
      <c r="K259" s="232">
        <v>44997</v>
      </c>
      <c r="L259" s="230" t="s">
        <v>189</v>
      </c>
      <c r="M259" s="233">
        <v>556445312</v>
      </c>
      <c r="N259" s="228" t="s">
        <v>1237</v>
      </c>
      <c r="O259" s="228" t="s">
        <v>192</v>
      </c>
      <c r="P259" s="230" t="s">
        <v>193</v>
      </c>
      <c r="Q259" s="230" t="s">
        <v>227</v>
      </c>
      <c r="R259" s="230" t="s">
        <v>310</v>
      </c>
      <c r="S259" s="230" t="s">
        <v>318</v>
      </c>
      <c r="T259" s="230">
        <v>25</v>
      </c>
      <c r="U259" s="234">
        <v>22</v>
      </c>
      <c r="V259" s="234"/>
      <c r="W259" s="234">
        <v>0</v>
      </c>
      <c r="X259" s="234">
        <v>0</v>
      </c>
      <c r="Y259" s="234">
        <v>4</v>
      </c>
      <c r="Z259" s="235">
        <f t="shared" si="90"/>
        <v>89.7</v>
      </c>
      <c r="AA259" s="235">
        <f t="shared" si="90"/>
        <v>89.7</v>
      </c>
      <c r="AB259" s="236">
        <f t="shared" si="90"/>
        <v>90</v>
      </c>
      <c r="AC259" s="236">
        <f t="shared" si="90"/>
        <v>90</v>
      </c>
      <c r="AD259" s="234">
        <v>50</v>
      </c>
      <c r="AE259" s="234">
        <v>50</v>
      </c>
      <c r="AF259" s="237">
        <v>50</v>
      </c>
      <c r="AG259" s="237">
        <v>50</v>
      </c>
      <c r="AH259" s="234">
        <v>39.700000000000003</v>
      </c>
      <c r="AI259" s="234">
        <v>39.700000000000003</v>
      </c>
      <c r="AJ259" s="237">
        <v>40</v>
      </c>
      <c r="AK259" s="237">
        <v>40</v>
      </c>
      <c r="AL259" s="234"/>
      <c r="AM259" s="234">
        <v>0</v>
      </c>
      <c r="AN259" s="237">
        <v>0</v>
      </c>
      <c r="AO259" s="237">
        <v>0</v>
      </c>
      <c r="AP259" s="234"/>
      <c r="AQ259" s="234">
        <v>0</v>
      </c>
      <c r="AR259" s="237">
        <v>0</v>
      </c>
      <c r="AS259" s="237">
        <v>0</v>
      </c>
      <c r="AT259" s="230"/>
      <c r="AU259" s="230"/>
      <c r="AV259" s="238">
        <f t="shared" si="91"/>
        <v>4</v>
      </c>
      <c r="AW259" s="238">
        <f t="shared" si="91"/>
        <v>5</v>
      </c>
      <c r="AX259" s="234">
        <v>4</v>
      </c>
      <c r="AY259" s="234">
        <v>3</v>
      </c>
      <c r="AZ259" s="229"/>
      <c r="BA259" s="229">
        <v>2</v>
      </c>
      <c r="BB259" s="229"/>
      <c r="BC259" s="229">
        <v>0</v>
      </c>
      <c r="BD259" s="232">
        <v>44997</v>
      </c>
      <c r="BE259" s="232">
        <v>44970</v>
      </c>
      <c r="BF259" s="239" t="s">
        <v>1238</v>
      </c>
      <c r="BG259" s="230" t="s">
        <v>197</v>
      </c>
      <c r="BH259" s="230">
        <v>0</v>
      </c>
      <c r="BI259" s="240"/>
      <c r="BJ259" s="241">
        <v>0</v>
      </c>
      <c r="BK259" s="242" t="s">
        <v>468</v>
      </c>
      <c r="BL259" s="242"/>
      <c r="BM259" s="242" t="s">
        <v>197</v>
      </c>
      <c r="BN259" s="231" t="s">
        <v>200</v>
      </c>
      <c r="BO259" s="231">
        <f t="shared" si="92"/>
        <v>2023</v>
      </c>
      <c r="BP259" s="231">
        <f t="shared" si="93"/>
        <v>1</v>
      </c>
      <c r="BQ259" s="231" t="str">
        <f t="shared" si="88"/>
        <v>MMMM</v>
      </c>
      <c r="BR259" s="231"/>
      <c r="BS259" s="231">
        <f t="shared" si="94"/>
        <v>12</v>
      </c>
      <c r="BT259" s="231">
        <v>28</v>
      </c>
      <c r="BU259" s="231" t="s">
        <v>1113</v>
      </c>
      <c r="BV259" s="231">
        <v>1</v>
      </c>
      <c r="BW259" s="231"/>
      <c r="BX259" s="231"/>
      <c r="BY259" s="231"/>
      <c r="BZ259" s="238">
        <f t="shared" si="95"/>
        <v>1</v>
      </c>
      <c r="CA259" s="231"/>
      <c r="CB259" s="231" t="str">
        <f t="shared" si="96"/>
        <v>Хива шаҳар ҳокими ўринбосари</v>
      </c>
      <c r="CC259" s="231" t="s">
        <v>233</v>
      </c>
      <c r="CD259" s="231" t="s">
        <v>234</v>
      </c>
      <c r="CE259" s="231" t="s">
        <v>206</v>
      </c>
      <c r="CF259" s="231" t="s">
        <v>1239</v>
      </c>
      <c r="CG259" s="231" t="s">
        <v>206</v>
      </c>
      <c r="CH259" s="231"/>
      <c r="CI259" s="231"/>
      <c r="CJ259" s="231"/>
      <c r="CK259" s="243"/>
      <c r="CL259" s="243"/>
      <c r="CM259" s="244">
        <f t="shared" si="78"/>
        <v>0</v>
      </c>
      <c r="CN259" s="243"/>
      <c r="CO259" s="243">
        <f t="shared" si="79"/>
        <v>0</v>
      </c>
      <c r="CP259" s="245">
        <f t="shared" si="80"/>
        <v>-4</v>
      </c>
      <c r="CR259" s="226"/>
    </row>
    <row r="260" spans="1:96" s="246" customFormat="1" ht="39" customHeight="1" x14ac:dyDescent="0.25">
      <c r="A260" s="227">
        <v>2</v>
      </c>
      <c r="B260" s="228">
        <f t="shared" si="77"/>
        <v>251</v>
      </c>
      <c r="C260" s="229">
        <v>19279</v>
      </c>
      <c r="D260" s="228" t="s">
        <v>185</v>
      </c>
      <c r="E260" s="228" t="s">
        <v>2</v>
      </c>
      <c r="F260" s="230" t="s">
        <v>98</v>
      </c>
      <c r="G260" s="231" t="s">
        <v>1240</v>
      </c>
      <c r="H260" s="231" t="s">
        <v>1241</v>
      </c>
      <c r="I260" s="230" t="s">
        <v>1242</v>
      </c>
      <c r="J260" s="232">
        <f t="shared" si="89"/>
        <v>0</v>
      </c>
      <c r="K260" s="232">
        <v>45290</v>
      </c>
      <c r="L260" s="230" t="s">
        <v>330</v>
      </c>
      <c r="M260" s="233">
        <v>534665533</v>
      </c>
      <c r="N260" s="228" t="s">
        <v>1243</v>
      </c>
      <c r="O260" s="228" t="s">
        <v>252</v>
      </c>
      <c r="P260" s="230" t="s">
        <v>213</v>
      </c>
      <c r="Q260" s="230" t="s">
        <v>214</v>
      </c>
      <c r="R260" s="230"/>
      <c r="S260" s="230" t="s">
        <v>215</v>
      </c>
      <c r="T260" s="230">
        <v>15</v>
      </c>
      <c r="U260" s="234">
        <v>15</v>
      </c>
      <c r="V260" s="234">
        <v>1.25</v>
      </c>
      <c r="W260" s="234">
        <v>0</v>
      </c>
      <c r="X260" s="234">
        <v>0</v>
      </c>
      <c r="Y260" s="234">
        <v>2</v>
      </c>
      <c r="Z260" s="235">
        <f t="shared" si="90"/>
        <v>350</v>
      </c>
      <c r="AA260" s="235">
        <f t="shared" si="90"/>
        <v>350</v>
      </c>
      <c r="AB260" s="236">
        <f t="shared" si="90"/>
        <v>350</v>
      </c>
      <c r="AC260" s="236">
        <f t="shared" si="90"/>
        <v>350</v>
      </c>
      <c r="AD260" s="234">
        <v>50</v>
      </c>
      <c r="AE260" s="234">
        <v>50</v>
      </c>
      <c r="AF260" s="237">
        <v>200</v>
      </c>
      <c r="AG260" s="237">
        <v>200</v>
      </c>
      <c r="AH260" s="234">
        <v>300</v>
      </c>
      <c r="AI260" s="234">
        <v>300</v>
      </c>
      <c r="AJ260" s="237">
        <v>150</v>
      </c>
      <c r="AK260" s="237">
        <v>150</v>
      </c>
      <c r="AL260" s="234"/>
      <c r="AM260" s="234">
        <v>0</v>
      </c>
      <c r="AN260" s="237">
        <v>0</v>
      </c>
      <c r="AO260" s="237">
        <v>0</v>
      </c>
      <c r="AP260" s="234"/>
      <c r="AQ260" s="234">
        <v>0</v>
      </c>
      <c r="AR260" s="237">
        <v>0</v>
      </c>
      <c r="AS260" s="237">
        <v>0</v>
      </c>
      <c r="AT260" s="230"/>
      <c r="AU260" s="230"/>
      <c r="AV260" s="238">
        <f t="shared" si="91"/>
        <v>3</v>
      </c>
      <c r="AW260" s="238">
        <f t="shared" si="91"/>
        <v>5</v>
      </c>
      <c r="AX260" s="234">
        <v>3</v>
      </c>
      <c r="AY260" s="234">
        <v>3</v>
      </c>
      <c r="AZ260" s="229"/>
      <c r="BA260" s="234">
        <v>2</v>
      </c>
      <c r="BB260" s="229"/>
      <c r="BC260" s="234">
        <v>0</v>
      </c>
      <c r="BD260" s="232">
        <v>45290</v>
      </c>
      <c r="BE260" s="232">
        <v>44998</v>
      </c>
      <c r="BF260" s="239" t="s">
        <v>343</v>
      </c>
      <c r="BG260" s="230" t="s">
        <v>197</v>
      </c>
      <c r="BH260" s="230">
        <v>0</v>
      </c>
      <c r="BI260" s="240"/>
      <c r="BJ260" s="241">
        <v>0</v>
      </c>
      <c r="BK260" s="242" t="s">
        <v>468</v>
      </c>
      <c r="BL260" s="242"/>
      <c r="BM260" s="242" t="s">
        <v>197</v>
      </c>
      <c r="BN260" s="231" t="s">
        <v>200</v>
      </c>
      <c r="BO260" s="231">
        <f t="shared" si="92"/>
        <v>2023</v>
      </c>
      <c r="BP260" s="231">
        <f t="shared" si="93"/>
        <v>4</v>
      </c>
      <c r="BQ260" s="231" t="str">
        <f t="shared" si="88"/>
        <v>MMMM</v>
      </c>
      <c r="BR260" s="231"/>
      <c r="BS260" s="231">
        <f t="shared" si="94"/>
        <v>30</v>
      </c>
      <c r="BT260" s="231">
        <v>17</v>
      </c>
      <c r="BU260" s="231" t="s">
        <v>481</v>
      </c>
      <c r="BV260" s="231">
        <v>1</v>
      </c>
      <c r="BW260" s="231"/>
      <c r="BX260" s="231"/>
      <c r="BY260" s="231"/>
      <c r="BZ260" s="238">
        <f t="shared" si="95"/>
        <v>2</v>
      </c>
      <c r="CA260" s="231"/>
      <c r="CB260" s="231" t="str">
        <f t="shared" si="96"/>
        <v>Хива шаҳар ҳокими ўринбосари</v>
      </c>
      <c r="CC260" s="231" t="s">
        <v>219</v>
      </c>
      <c r="CD260" s="231" t="s">
        <v>220</v>
      </c>
      <c r="CE260" s="231" t="s">
        <v>221</v>
      </c>
      <c r="CF260" s="231" t="s">
        <v>1225</v>
      </c>
      <c r="CG260" s="231" t="s">
        <v>204</v>
      </c>
      <c r="CH260" s="231"/>
      <c r="CI260" s="231"/>
      <c r="CJ260" s="231"/>
      <c r="CK260" s="243"/>
      <c r="CL260" s="243"/>
      <c r="CM260" s="244">
        <f t="shared" si="78"/>
        <v>0</v>
      </c>
      <c r="CN260" s="243"/>
      <c r="CO260" s="243">
        <f t="shared" si="79"/>
        <v>0</v>
      </c>
      <c r="CP260" s="245">
        <f t="shared" si="80"/>
        <v>-3</v>
      </c>
      <c r="CR260" s="226"/>
    </row>
    <row r="261" spans="1:96" s="246" customFormat="1" ht="39" customHeight="1" x14ac:dyDescent="0.25">
      <c r="A261" s="227">
        <v>2</v>
      </c>
      <c r="B261" s="228">
        <f t="shared" si="77"/>
        <v>252</v>
      </c>
      <c r="C261" s="229">
        <v>19281</v>
      </c>
      <c r="D261" s="228" t="s">
        <v>185</v>
      </c>
      <c r="E261" s="228" t="s">
        <v>2</v>
      </c>
      <c r="F261" s="230" t="s">
        <v>98</v>
      </c>
      <c r="G261" s="231" t="s">
        <v>1244</v>
      </c>
      <c r="H261" s="231" t="s">
        <v>1222</v>
      </c>
      <c r="I261" s="230" t="s">
        <v>1245</v>
      </c>
      <c r="J261" s="232">
        <f t="shared" si="89"/>
        <v>0</v>
      </c>
      <c r="K261" s="232">
        <v>45290</v>
      </c>
      <c r="L261" s="230" t="s">
        <v>189</v>
      </c>
      <c r="M261" s="233">
        <v>490582218</v>
      </c>
      <c r="N261" s="228" t="s">
        <v>1246</v>
      </c>
      <c r="O261" s="228" t="s">
        <v>212</v>
      </c>
      <c r="P261" s="230" t="s">
        <v>193</v>
      </c>
      <c r="Q261" s="230" t="s">
        <v>227</v>
      </c>
      <c r="R261" s="230" t="s">
        <v>310</v>
      </c>
      <c r="S261" s="230" t="s">
        <v>318</v>
      </c>
      <c r="T261" s="230">
        <v>25</v>
      </c>
      <c r="U261" s="234">
        <v>22</v>
      </c>
      <c r="V261" s="234"/>
      <c r="W261" s="234">
        <v>0</v>
      </c>
      <c r="X261" s="234">
        <v>0</v>
      </c>
      <c r="Y261" s="234">
        <v>4</v>
      </c>
      <c r="Z261" s="235">
        <f t="shared" si="90"/>
        <v>180</v>
      </c>
      <c r="AA261" s="235">
        <f t="shared" si="90"/>
        <v>180</v>
      </c>
      <c r="AB261" s="236">
        <f t="shared" si="90"/>
        <v>180</v>
      </c>
      <c r="AC261" s="236">
        <f t="shared" si="90"/>
        <v>180</v>
      </c>
      <c r="AD261" s="234">
        <v>60</v>
      </c>
      <c r="AE261" s="234">
        <v>60</v>
      </c>
      <c r="AF261" s="237">
        <v>140</v>
      </c>
      <c r="AG261" s="237">
        <v>140</v>
      </c>
      <c r="AH261" s="234">
        <v>120</v>
      </c>
      <c r="AI261" s="234">
        <v>120</v>
      </c>
      <c r="AJ261" s="237">
        <v>40</v>
      </c>
      <c r="AK261" s="237">
        <v>40</v>
      </c>
      <c r="AL261" s="234"/>
      <c r="AM261" s="234">
        <v>0</v>
      </c>
      <c r="AN261" s="237">
        <v>0</v>
      </c>
      <c r="AO261" s="237">
        <v>0</v>
      </c>
      <c r="AP261" s="234"/>
      <c r="AQ261" s="234">
        <v>0</v>
      </c>
      <c r="AR261" s="237">
        <v>0</v>
      </c>
      <c r="AS261" s="237">
        <v>0</v>
      </c>
      <c r="AT261" s="230"/>
      <c r="AU261" s="230"/>
      <c r="AV261" s="238">
        <f t="shared" si="91"/>
        <v>3</v>
      </c>
      <c r="AW261" s="238">
        <f t="shared" si="91"/>
        <v>5</v>
      </c>
      <c r="AX261" s="234">
        <v>3</v>
      </c>
      <c r="AY261" s="234">
        <v>3</v>
      </c>
      <c r="AZ261" s="229"/>
      <c r="BA261" s="234">
        <v>2</v>
      </c>
      <c r="BB261" s="229"/>
      <c r="BC261" s="234">
        <v>0</v>
      </c>
      <c r="BD261" s="232">
        <v>45290</v>
      </c>
      <c r="BE261" s="232">
        <v>44998</v>
      </c>
      <c r="BF261" s="239" t="s">
        <v>418</v>
      </c>
      <c r="BG261" s="230" t="s">
        <v>197</v>
      </c>
      <c r="BH261" s="230">
        <v>0</v>
      </c>
      <c r="BI261" s="240"/>
      <c r="BJ261" s="241">
        <v>0</v>
      </c>
      <c r="BK261" s="242" t="s">
        <v>468</v>
      </c>
      <c r="BL261" s="242"/>
      <c r="BM261" s="242" t="s">
        <v>197</v>
      </c>
      <c r="BN261" s="231" t="s">
        <v>200</v>
      </c>
      <c r="BO261" s="231">
        <f t="shared" si="92"/>
        <v>2023</v>
      </c>
      <c r="BP261" s="231">
        <f t="shared" si="93"/>
        <v>4</v>
      </c>
      <c r="BQ261" s="231" t="str">
        <f t="shared" si="88"/>
        <v>MMMM</v>
      </c>
      <c r="BR261" s="231"/>
      <c r="BS261" s="231">
        <f t="shared" si="94"/>
        <v>30</v>
      </c>
      <c r="BT261" s="231">
        <v>17</v>
      </c>
      <c r="BU261" s="231" t="s">
        <v>481</v>
      </c>
      <c r="BV261" s="231">
        <v>1</v>
      </c>
      <c r="BW261" s="231"/>
      <c r="BX261" s="231"/>
      <c r="BY261" s="231"/>
      <c r="BZ261" s="238">
        <f t="shared" si="95"/>
        <v>2</v>
      </c>
      <c r="CA261" s="231"/>
      <c r="CB261" s="231" t="str">
        <f t="shared" si="96"/>
        <v>Хива шаҳар ҳокими ўринбосари</v>
      </c>
      <c r="CC261" s="231" t="s">
        <v>233</v>
      </c>
      <c r="CD261" s="231" t="s">
        <v>234</v>
      </c>
      <c r="CE261" s="231" t="s">
        <v>206</v>
      </c>
      <c r="CF261" s="231" t="s">
        <v>1239</v>
      </c>
      <c r="CG261" s="231" t="s">
        <v>206</v>
      </c>
      <c r="CH261" s="231"/>
      <c r="CI261" s="231"/>
      <c r="CJ261" s="231"/>
      <c r="CK261" s="243"/>
      <c r="CL261" s="243"/>
      <c r="CM261" s="244">
        <f t="shared" si="78"/>
        <v>0</v>
      </c>
      <c r="CN261" s="243">
        <v>1</v>
      </c>
      <c r="CO261" s="243">
        <f t="shared" si="79"/>
        <v>1</v>
      </c>
      <c r="CP261" s="245">
        <f t="shared" si="80"/>
        <v>-2</v>
      </c>
      <c r="CR261" s="226"/>
    </row>
    <row r="262" spans="1:96" s="246" customFormat="1" ht="39" customHeight="1" x14ac:dyDescent="0.25">
      <c r="A262" s="227">
        <v>2</v>
      </c>
      <c r="B262" s="228">
        <f t="shared" si="77"/>
        <v>253</v>
      </c>
      <c r="C262" s="229">
        <v>36695</v>
      </c>
      <c r="D262" s="228" t="s">
        <v>222</v>
      </c>
      <c r="E262" s="228" t="s">
        <v>2</v>
      </c>
      <c r="F262" s="230" t="s">
        <v>98</v>
      </c>
      <c r="G262" s="231" t="s">
        <v>1247</v>
      </c>
      <c r="H262" s="231" t="s">
        <v>1248</v>
      </c>
      <c r="I262" s="230" t="s">
        <v>1249</v>
      </c>
      <c r="J262" s="232">
        <f t="shared" si="89"/>
        <v>0</v>
      </c>
      <c r="K262" s="232">
        <v>45290</v>
      </c>
      <c r="L262" s="230" t="s">
        <v>189</v>
      </c>
      <c r="M262" s="242">
        <v>310084279</v>
      </c>
      <c r="N262" s="230" t="s">
        <v>1250</v>
      </c>
      <c r="O262" s="230" t="s">
        <v>277</v>
      </c>
      <c r="P262" s="230" t="s">
        <v>193</v>
      </c>
      <c r="Q262" s="230" t="s">
        <v>194</v>
      </c>
      <c r="R262" s="230">
        <v>0</v>
      </c>
      <c r="S262" s="230">
        <v>0</v>
      </c>
      <c r="T262" s="230">
        <v>0</v>
      </c>
      <c r="U262" s="230">
        <v>0</v>
      </c>
      <c r="V262" s="230">
        <v>0</v>
      </c>
      <c r="W262" s="230">
        <v>0</v>
      </c>
      <c r="X262" s="230">
        <v>0</v>
      </c>
      <c r="Y262" s="234">
        <v>4</v>
      </c>
      <c r="Z262" s="235">
        <f t="shared" si="90"/>
        <v>300</v>
      </c>
      <c r="AA262" s="235">
        <f t="shared" si="90"/>
        <v>300</v>
      </c>
      <c r="AB262" s="236">
        <f t="shared" si="90"/>
        <v>300</v>
      </c>
      <c r="AC262" s="236">
        <f t="shared" si="90"/>
        <v>300</v>
      </c>
      <c r="AD262" s="234">
        <v>300</v>
      </c>
      <c r="AE262" s="234">
        <v>300</v>
      </c>
      <c r="AF262" s="236">
        <v>300</v>
      </c>
      <c r="AG262" s="236">
        <v>300</v>
      </c>
      <c r="AH262" s="234"/>
      <c r="AI262" s="234">
        <v>0</v>
      </c>
      <c r="AJ262" s="237">
        <v>0</v>
      </c>
      <c r="AK262" s="237">
        <v>0</v>
      </c>
      <c r="AL262" s="234"/>
      <c r="AM262" s="234">
        <v>0</v>
      </c>
      <c r="AN262" s="237">
        <v>0</v>
      </c>
      <c r="AO262" s="237">
        <v>0</v>
      </c>
      <c r="AP262" s="234"/>
      <c r="AQ262" s="234">
        <v>0</v>
      </c>
      <c r="AR262" s="236">
        <v>0</v>
      </c>
      <c r="AS262" s="236">
        <v>0</v>
      </c>
      <c r="AT262" s="230"/>
      <c r="AU262" s="230"/>
      <c r="AV262" s="238">
        <f t="shared" si="91"/>
        <v>5</v>
      </c>
      <c r="AW262" s="238">
        <f t="shared" si="91"/>
        <v>5</v>
      </c>
      <c r="AX262" s="234">
        <v>5</v>
      </c>
      <c r="AY262" s="234">
        <v>3</v>
      </c>
      <c r="AZ262" s="229"/>
      <c r="BA262" s="234">
        <v>2</v>
      </c>
      <c r="BB262" s="229"/>
      <c r="BC262" s="234">
        <v>0</v>
      </c>
      <c r="BD262" s="232">
        <v>45290</v>
      </c>
      <c r="BE262" s="232">
        <v>45064</v>
      </c>
      <c r="BF262" s="239" t="s">
        <v>311</v>
      </c>
      <c r="BG262" s="230" t="s">
        <v>254</v>
      </c>
      <c r="BH262" s="230"/>
      <c r="BI262" s="240"/>
      <c r="BJ262" s="241"/>
      <c r="BK262" s="242" t="s">
        <v>468</v>
      </c>
      <c r="BL262" s="242"/>
      <c r="BM262" s="242" t="s">
        <v>197</v>
      </c>
      <c r="BN262" s="231" t="s">
        <v>200</v>
      </c>
      <c r="BO262" s="231">
        <f t="shared" si="92"/>
        <v>2023</v>
      </c>
      <c r="BP262" s="231">
        <f t="shared" si="93"/>
        <v>4</v>
      </c>
      <c r="BQ262" s="231" t="str">
        <f t="shared" si="88"/>
        <v>MMMM</v>
      </c>
      <c r="BR262" s="231"/>
      <c r="BS262" s="231">
        <f t="shared" si="94"/>
        <v>30</v>
      </c>
      <c r="BT262" s="231"/>
      <c r="BU262" s="231" t="s">
        <v>218</v>
      </c>
      <c r="BV262" s="231"/>
      <c r="BW262" s="231"/>
      <c r="BX262" s="231"/>
      <c r="BY262" s="231"/>
      <c r="BZ262" s="238">
        <f t="shared" si="95"/>
        <v>0</v>
      </c>
      <c r="CA262" s="231"/>
      <c r="CB262" s="231"/>
      <c r="CC262" s="231" t="s">
        <v>202</v>
      </c>
      <c r="CD262" s="231" t="s">
        <v>1230</v>
      </c>
      <c r="CE262" s="231" t="s">
        <v>204</v>
      </c>
      <c r="CF262" s="231" t="s">
        <v>1231</v>
      </c>
      <c r="CG262" s="231" t="s">
        <v>472</v>
      </c>
      <c r="CH262" s="231"/>
      <c r="CI262" s="231"/>
      <c r="CJ262" s="231"/>
      <c r="CK262" s="243"/>
      <c r="CL262" s="243">
        <v>0</v>
      </c>
      <c r="CM262" s="244">
        <f t="shared" si="78"/>
        <v>0</v>
      </c>
      <c r="CN262" s="243"/>
      <c r="CO262" s="243">
        <f t="shared" si="79"/>
        <v>0</v>
      </c>
      <c r="CP262" s="245">
        <f t="shared" si="80"/>
        <v>-5</v>
      </c>
      <c r="CR262" s="226"/>
    </row>
    <row r="263" spans="1:96" s="246" customFormat="1" ht="39" customHeight="1" x14ac:dyDescent="0.25">
      <c r="A263" s="227">
        <v>2</v>
      </c>
      <c r="B263" s="228">
        <f t="shared" si="77"/>
        <v>254</v>
      </c>
      <c r="C263" s="229">
        <v>19250</v>
      </c>
      <c r="D263" s="228" t="s">
        <v>185</v>
      </c>
      <c r="E263" s="228" t="s">
        <v>2</v>
      </c>
      <c r="F263" s="230" t="s">
        <v>98</v>
      </c>
      <c r="G263" s="231" t="s">
        <v>1251</v>
      </c>
      <c r="H263" s="231" t="s">
        <v>843</v>
      </c>
      <c r="I263" s="230" t="s">
        <v>1252</v>
      </c>
      <c r="J263" s="232">
        <f t="shared" si="89"/>
        <v>0</v>
      </c>
      <c r="K263" s="232">
        <v>45139</v>
      </c>
      <c r="L263" s="230" t="s">
        <v>189</v>
      </c>
      <c r="M263" s="233">
        <v>309453355</v>
      </c>
      <c r="N263" s="228" t="s">
        <v>1253</v>
      </c>
      <c r="O263" s="228" t="s">
        <v>192</v>
      </c>
      <c r="P263" s="230" t="s">
        <v>193</v>
      </c>
      <c r="Q263" s="230" t="s">
        <v>437</v>
      </c>
      <c r="R263" s="230"/>
      <c r="S263" s="230" t="s">
        <v>195</v>
      </c>
      <c r="T263" s="230" t="s">
        <v>184</v>
      </c>
      <c r="U263" s="234">
        <v>100</v>
      </c>
      <c r="V263" s="234"/>
      <c r="W263" s="234">
        <v>0</v>
      </c>
      <c r="X263" s="234">
        <v>0</v>
      </c>
      <c r="Y263" s="234">
        <v>8</v>
      </c>
      <c r="Z263" s="235">
        <f t="shared" si="90"/>
        <v>450</v>
      </c>
      <c r="AA263" s="235">
        <f t="shared" si="90"/>
        <v>450</v>
      </c>
      <c r="AB263" s="236">
        <f t="shared" si="90"/>
        <v>450</v>
      </c>
      <c r="AC263" s="236">
        <f t="shared" si="90"/>
        <v>450</v>
      </c>
      <c r="AD263" s="234">
        <v>225</v>
      </c>
      <c r="AE263" s="234">
        <v>225</v>
      </c>
      <c r="AF263" s="237">
        <v>250</v>
      </c>
      <c r="AG263" s="237">
        <v>250</v>
      </c>
      <c r="AH263" s="234">
        <v>225</v>
      </c>
      <c r="AI263" s="234">
        <v>225</v>
      </c>
      <c r="AJ263" s="237">
        <v>200</v>
      </c>
      <c r="AK263" s="237">
        <v>200</v>
      </c>
      <c r="AL263" s="234"/>
      <c r="AM263" s="234">
        <v>0</v>
      </c>
      <c r="AN263" s="237">
        <v>0</v>
      </c>
      <c r="AO263" s="237">
        <v>0</v>
      </c>
      <c r="AP263" s="234"/>
      <c r="AQ263" s="234">
        <v>0</v>
      </c>
      <c r="AR263" s="237">
        <v>0</v>
      </c>
      <c r="AS263" s="237">
        <v>0</v>
      </c>
      <c r="AT263" s="230"/>
      <c r="AU263" s="230"/>
      <c r="AV263" s="238">
        <f t="shared" si="91"/>
        <v>5</v>
      </c>
      <c r="AW263" s="238">
        <f t="shared" si="91"/>
        <v>5</v>
      </c>
      <c r="AX263" s="234">
        <v>5</v>
      </c>
      <c r="AY263" s="234">
        <v>3</v>
      </c>
      <c r="AZ263" s="229"/>
      <c r="BA263" s="234">
        <v>2</v>
      </c>
      <c r="BB263" s="229"/>
      <c r="BC263" s="234">
        <v>0</v>
      </c>
      <c r="BD263" s="232">
        <v>45139</v>
      </c>
      <c r="BE263" s="232">
        <v>45064</v>
      </c>
      <c r="BF263" s="239" t="s">
        <v>528</v>
      </c>
      <c r="BG263" s="230" t="s">
        <v>197</v>
      </c>
      <c r="BH263" s="230">
        <v>0</v>
      </c>
      <c r="BI263" s="240"/>
      <c r="BJ263" s="241">
        <v>0</v>
      </c>
      <c r="BK263" s="242" t="s">
        <v>468</v>
      </c>
      <c r="BL263" s="242"/>
      <c r="BM263" s="242" t="s">
        <v>197</v>
      </c>
      <c r="BN263" s="231" t="s">
        <v>200</v>
      </c>
      <c r="BO263" s="231">
        <f t="shared" si="92"/>
        <v>2023</v>
      </c>
      <c r="BP263" s="231">
        <f t="shared" si="93"/>
        <v>3</v>
      </c>
      <c r="BQ263" s="231" t="str">
        <f t="shared" si="88"/>
        <v>MMMM</v>
      </c>
      <c r="BR263" s="231"/>
      <c r="BS263" s="231">
        <f t="shared" si="94"/>
        <v>1</v>
      </c>
      <c r="BT263" s="231"/>
      <c r="BU263" s="231" t="s">
        <v>218</v>
      </c>
      <c r="BV263" s="231"/>
      <c r="BW263" s="231"/>
      <c r="BX263" s="231"/>
      <c r="BY263" s="231"/>
      <c r="BZ263" s="238">
        <f t="shared" si="95"/>
        <v>0</v>
      </c>
      <c r="CA263" s="231"/>
      <c r="CB263" s="231" t="str">
        <f>+IF(BN263="йирик",CONCATENATE(E263," Инвестициялар, саноат ва савдо бош бошқармаси бошлиғи"),IF(BN263="ўрта",CONCATENATE(E263," Инвестициялар, саноат ва савдо бош бошқармаси бошлиғи биринчи ўринбосари"),_xlfn.CONCAT(F263," ҳокими ўринбосари")))</f>
        <v>Хива шаҳар ҳокими ўринбосари</v>
      </c>
      <c r="CC263" s="231" t="s">
        <v>202</v>
      </c>
      <c r="CD263" s="231" t="s">
        <v>1230</v>
      </c>
      <c r="CE263" s="231" t="s">
        <v>204</v>
      </c>
      <c r="CF263" s="231" t="s">
        <v>1231</v>
      </c>
      <c r="CG263" s="231" t="s">
        <v>472</v>
      </c>
      <c r="CH263" s="231"/>
      <c r="CI263" s="231"/>
      <c r="CJ263" s="231"/>
      <c r="CK263" s="243">
        <v>1</v>
      </c>
      <c r="CL263" s="243">
        <v>1</v>
      </c>
      <c r="CM263" s="244">
        <f t="shared" si="78"/>
        <v>0</v>
      </c>
      <c r="CN263" s="243">
        <v>1</v>
      </c>
      <c r="CO263" s="243">
        <f t="shared" si="79"/>
        <v>1</v>
      </c>
      <c r="CP263" s="245">
        <f t="shared" si="80"/>
        <v>-4</v>
      </c>
      <c r="CR263" s="226"/>
    </row>
    <row r="264" spans="1:96" s="246" customFormat="1" ht="39" customHeight="1" x14ac:dyDescent="0.25">
      <c r="A264" s="227">
        <v>2</v>
      </c>
      <c r="B264" s="228">
        <f t="shared" si="77"/>
        <v>255</v>
      </c>
      <c r="C264" s="229">
        <v>19251</v>
      </c>
      <c r="D264" s="228" t="s">
        <v>185</v>
      </c>
      <c r="E264" s="228" t="s">
        <v>2</v>
      </c>
      <c r="F264" s="230" t="s">
        <v>98</v>
      </c>
      <c r="G264" s="231" t="s">
        <v>1254</v>
      </c>
      <c r="H264" s="231" t="s">
        <v>1255</v>
      </c>
      <c r="I264" s="230" t="s">
        <v>1256</v>
      </c>
      <c r="J264" s="232">
        <f t="shared" si="89"/>
        <v>0</v>
      </c>
      <c r="K264" s="232">
        <v>45231</v>
      </c>
      <c r="L264" s="230" t="s">
        <v>189</v>
      </c>
      <c r="M264" s="233">
        <v>309421688</v>
      </c>
      <c r="N264" s="228" t="s">
        <v>1257</v>
      </c>
      <c r="O264" s="228" t="s">
        <v>277</v>
      </c>
      <c r="P264" s="230" t="s">
        <v>193</v>
      </c>
      <c r="Q264" s="230" t="s">
        <v>194</v>
      </c>
      <c r="R264" s="230"/>
      <c r="S264" s="230" t="s">
        <v>195</v>
      </c>
      <c r="T264" s="230" t="s">
        <v>184</v>
      </c>
      <c r="U264" s="234">
        <v>50</v>
      </c>
      <c r="V264" s="234"/>
      <c r="W264" s="234">
        <v>0</v>
      </c>
      <c r="X264" s="234">
        <v>0</v>
      </c>
      <c r="Y264" s="234">
        <v>5</v>
      </c>
      <c r="Z264" s="235">
        <f t="shared" si="90"/>
        <v>200</v>
      </c>
      <c r="AA264" s="235">
        <f t="shared" si="90"/>
        <v>200</v>
      </c>
      <c r="AB264" s="236">
        <f t="shared" si="90"/>
        <v>200</v>
      </c>
      <c r="AC264" s="236">
        <f t="shared" si="90"/>
        <v>200</v>
      </c>
      <c r="AD264" s="234">
        <v>60</v>
      </c>
      <c r="AE264" s="234">
        <v>60</v>
      </c>
      <c r="AF264" s="237">
        <v>60</v>
      </c>
      <c r="AG264" s="237">
        <v>60</v>
      </c>
      <c r="AH264" s="234">
        <v>140</v>
      </c>
      <c r="AI264" s="234">
        <v>140</v>
      </c>
      <c r="AJ264" s="237">
        <v>140</v>
      </c>
      <c r="AK264" s="237">
        <v>140</v>
      </c>
      <c r="AL264" s="234"/>
      <c r="AM264" s="234">
        <v>0</v>
      </c>
      <c r="AN264" s="237">
        <v>0</v>
      </c>
      <c r="AO264" s="237">
        <v>0</v>
      </c>
      <c r="AP264" s="234"/>
      <c r="AQ264" s="234">
        <v>0</v>
      </c>
      <c r="AR264" s="237">
        <v>0</v>
      </c>
      <c r="AS264" s="237">
        <v>0</v>
      </c>
      <c r="AT264" s="230"/>
      <c r="AU264" s="230"/>
      <c r="AV264" s="238">
        <f t="shared" si="91"/>
        <v>5</v>
      </c>
      <c r="AW264" s="238">
        <f t="shared" si="91"/>
        <v>5</v>
      </c>
      <c r="AX264" s="234">
        <v>5</v>
      </c>
      <c r="AY264" s="234">
        <v>3</v>
      </c>
      <c r="AZ264" s="229"/>
      <c r="BA264" s="234">
        <v>2</v>
      </c>
      <c r="BB264" s="229"/>
      <c r="BC264" s="234">
        <v>0</v>
      </c>
      <c r="BD264" s="232">
        <v>45231</v>
      </c>
      <c r="BE264" s="232">
        <v>45064</v>
      </c>
      <c r="BF264" s="239" t="s">
        <v>326</v>
      </c>
      <c r="BG264" s="230" t="s">
        <v>197</v>
      </c>
      <c r="BH264" s="230">
        <v>0</v>
      </c>
      <c r="BI264" s="240"/>
      <c r="BJ264" s="241">
        <v>0</v>
      </c>
      <c r="BK264" s="242" t="s">
        <v>468</v>
      </c>
      <c r="BL264" s="242"/>
      <c r="BM264" s="242" t="s">
        <v>197</v>
      </c>
      <c r="BN264" s="231" t="s">
        <v>200</v>
      </c>
      <c r="BO264" s="231">
        <f t="shared" si="92"/>
        <v>2023</v>
      </c>
      <c r="BP264" s="231">
        <f t="shared" si="93"/>
        <v>4</v>
      </c>
      <c r="BQ264" s="231" t="str">
        <f t="shared" si="88"/>
        <v>MMMM</v>
      </c>
      <c r="BR264" s="231"/>
      <c r="BS264" s="231">
        <f t="shared" si="94"/>
        <v>1</v>
      </c>
      <c r="BT264" s="231"/>
      <c r="BU264" s="231" t="s">
        <v>218</v>
      </c>
      <c r="BV264" s="231"/>
      <c r="BW264" s="231"/>
      <c r="BX264" s="231"/>
      <c r="BY264" s="231"/>
      <c r="BZ264" s="238">
        <f t="shared" si="95"/>
        <v>0</v>
      </c>
      <c r="CA264" s="231"/>
      <c r="CB264" s="231" t="str">
        <f>+IF(BN264="йирик",CONCATENATE(E264," Инвестициялар, саноат ва савдо бош бошқармаси бошлиғи"),IF(BN264="ўрта",CONCATENATE(E264," Инвестициялар, саноат ва савдо бош бошқармаси бошлиғи биринчи ўринбосари"),_xlfn.CONCAT(F264," ҳокими ўринбосари")))</f>
        <v>Хива шаҳар ҳокими ўринбосари</v>
      </c>
      <c r="CC264" s="231" t="s">
        <v>202</v>
      </c>
      <c r="CD264" s="231" t="s">
        <v>1230</v>
      </c>
      <c r="CE264" s="231" t="s">
        <v>204</v>
      </c>
      <c r="CF264" s="231" t="s">
        <v>1239</v>
      </c>
      <c r="CG264" s="231" t="s">
        <v>206</v>
      </c>
      <c r="CH264" s="231"/>
      <c r="CI264" s="231"/>
      <c r="CJ264" s="231"/>
      <c r="CK264" s="243">
        <v>1</v>
      </c>
      <c r="CL264" s="243">
        <v>0</v>
      </c>
      <c r="CM264" s="244">
        <f t="shared" si="78"/>
        <v>-1</v>
      </c>
      <c r="CN264" s="243">
        <v>1</v>
      </c>
      <c r="CO264" s="243">
        <f t="shared" si="79"/>
        <v>0</v>
      </c>
      <c r="CP264" s="245">
        <f t="shared" si="80"/>
        <v>-5</v>
      </c>
      <c r="CR264" s="226"/>
    </row>
    <row r="265" spans="1:96" s="246" customFormat="1" ht="39" customHeight="1" x14ac:dyDescent="0.25">
      <c r="A265" s="227">
        <v>2</v>
      </c>
      <c r="B265" s="228">
        <f t="shared" si="77"/>
        <v>256</v>
      </c>
      <c r="C265" s="229">
        <v>36687</v>
      </c>
      <c r="D265" s="228" t="s">
        <v>222</v>
      </c>
      <c r="E265" s="228" t="s">
        <v>2</v>
      </c>
      <c r="F265" s="230" t="s">
        <v>98</v>
      </c>
      <c r="G265" s="231" t="s">
        <v>1258</v>
      </c>
      <c r="H265" s="231" t="s">
        <v>1259</v>
      </c>
      <c r="I265" s="230" t="s">
        <v>1260</v>
      </c>
      <c r="J265" s="232">
        <f t="shared" si="89"/>
        <v>0</v>
      </c>
      <c r="K265" s="232">
        <v>45290</v>
      </c>
      <c r="L265" s="230" t="s">
        <v>189</v>
      </c>
      <c r="M265" s="242">
        <v>309407205</v>
      </c>
      <c r="N265" s="230" t="s">
        <v>1237</v>
      </c>
      <c r="O265" s="230" t="s">
        <v>192</v>
      </c>
      <c r="P265" s="230" t="s">
        <v>193</v>
      </c>
      <c r="Q265" s="230" t="s">
        <v>447</v>
      </c>
      <c r="R265" s="230">
        <v>0</v>
      </c>
      <c r="S265" s="230">
        <v>0</v>
      </c>
      <c r="T265" s="230">
        <v>0</v>
      </c>
      <c r="U265" s="230">
        <v>0</v>
      </c>
      <c r="V265" s="230">
        <v>0</v>
      </c>
      <c r="W265" s="230">
        <v>0</v>
      </c>
      <c r="X265" s="230">
        <v>0</v>
      </c>
      <c r="Y265" s="234">
        <v>7</v>
      </c>
      <c r="Z265" s="235">
        <f t="shared" si="90"/>
        <v>380</v>
      </c>
      <c r="AA265" s="235">
        <f t="shared" si="90"/>
        <v>380</v>
      </c>
      <c r="AB265" s="236">
        <f t="shared" si="90"/>
        <v>380</v>
      </c>
      <c r="AC265" s="236">
        <f t="shared" si="90"/>
        <v>380</v>
      </c>
      <c r="AD265" s="234">
        <v>380</v>
      </c>
      <c r="AE265" s="234">
        <v>380</v>
      </c>
      <c r="AF265" s="236">
        <v>380</v>
      </c>
      <c r="AG265" s="236">
        <v>380</v>
      </c>
      <c r="AH265" s="234"/>
      <c r="AI265" s="234">
        <v>0</v>
      </c>
      <c r="AJ265" s="237">
        <v>0</v>
      </c>
      <c r="AK265" s="237">
        <v>0</v>
      </c>
      <c r="AL265" s="234"/>
      <c r="AM265" s="234">
        <v>0</v>
      </c>
      <c r="AN265" s="237">
        <v>0</v>
      </c>
      <c r="AO265" s="237">
        <v>0</v>
      </c>
      <c r="AP265" s="234"/>
      <c r="AQ265" s="234">
        <v>0</v>
      </c>
      <c r="AR265" s="236">
        <v>0</v>
      </c>
      <c r="AS265" s="236">
        <v>0</v>
      </c>
      <c r="AT265" s="230"/>
      <c r="AU265" s="230"/>
      <c r="AV265" s="238">
        <f t="shared" si="91"/>
        <v>5</v>
      </c>
      <c r="AW265" s="238">
        <f t="shared" si="91"/>
        <v>5</v>
      </c>
      <c r="AX265" s="234">
        <v>5</v>
      </c>
      <c r="AY265" s="234">
        <v>3</v>
      </c>
      <c r="AZ265" s="229"/>
      <c r="BA265" s="234">
        <v>2</v>
      </c>
      <c r="BB265" s="229"/>
      <c r="BC265" s="234">
        <v>0</v>
      </c>
      <c r="BD265" s="232">
        <v>45290</v>
      </c>
      <c r="BE265" s="232">
        <v>45064</v>
      </c>
      <c r="BF265" s="239" t="s">
        <v>542</v>
      </c>
      <c r="BG265" s="230" t="s">
        <v>254</v>
      </c>
      <c r="BH265" s="230"/>
      <c r="BI265" s="240"/>
      <c r="BJ265" s="241"/>
      <c r="BK265" s="242" t="s">
        <v>468</v>
      </c>
      <c r="BL265" s="242"/>
      <c r="BM265" s="242" t="s">
        <v>197</v>
      </c>
      <c r="BN265" s="231" t="s">
        <v>200</v>
      </c>
      <c r="BO265" s="231">
        <f t="shared" si="92"/>
        <v>2023</v>
      </c>
      <c r="BP265" s="231">
        <f t="shared" si="93"/>
        <v>4</v>
      </c>
      <c r="BQ265" s="231" t="str">
        <f t="shared" si="88"/>
        <v>MMMM</v>
      </c>
      <c r="BR265" s="231"/>
      <c r="BS265" s="231">
        <f t="shared" si="94"/>
        <v>30</v>
      </c>
      <c r="BT265" s="231"/>
      <c r="BU265" s="231" t="s">
        <v>218</v>
      </c>
      <c r="BV265" s="231"/>
      <c r="BW265" s="231"/>
      <c r="BX265" s="231"/>
      <c r="BY265" s="231"/>
      <c r="BZ265" s="238">
        <f t="shared" si="95"/>
        <v>0</v>
      </c>
      <c r="CA265" s="231"/>
      <c r="CB265" s="231"/>
      <c r="CC265" s="231" t="s">
        <v>202</v>
      </c>
      <c r="CD265" s="231" t="s">
        <v>1230</v>
      </c>
      <c r="CE265" s="231" t="s">
        <v>204</v>
      </c>
      <c r="CF265" s="231" t="s">
        <v>1239</v>
      </c>
      <c r="CG265" s="231" t="s">
        <v>206</v>
      </c>
      <c r="CH265" s="231"/>
      <c r="CI265" s="231"/>
      <c r="CJ265" s="231"/>
      <c r="CK265" s="243">
        <v>0</v>
      </c>
      <c r="CL265" s="243">
        <v>0</v>
      </c>
      <c r="CM265" s="244">
        <f t="shared" si="78"/>
        <v>0</v>
      </c>
      <c r="CN265" s="243"/>
      <c r="CO265" s="243">
        <f t="shared" si="79"/>
        <v>0</v>
      </c>
      <c r="CP265" s="245">
        <f t="shared" si="80"/>
        <v>-5</v>
      </c>
      <c r="CR265" s="226"/>
    </row>
    <row r="266" spans="1:96" s="246" customFormat="1" ht="39" customHeight="1" x14ac:dyDescent="0.25">
      <c r="A266" s="227">
        <v>2</v>
      </c>
      <c r="B266" s="228">
        <f t="shared" ref="B266:B329" si="97">+B265+1</f>
        <v>257</v>
      </c>
      <c r="C266" s="229">
        <v>19260</v>
      </c>
      <c r="D266" s="228" t="s">
        <v>185</v>
      </c>
      <c r="E266" s="228" t="s">
        <v>2</v>
      </c>
      <c r="F266" s="230" t="s">
        <v>98</v>
      </c>
      <c r="G266" s="231" t="s">
        <v>1261</v>
      </c>
      <c r="H266" s="231" t="s">
        <v>1262</v>
      </c>
      <c r="I266" s="230" t="s">
        <v>1263</v>
      </c>
      <c r="J266" s="232">
        <f t="shared" si="89"/>
        <v>0</v>
      </c>
      <c r="K266" s="232">
        <v>44997</v>
      </c>
      <c r="L266" s="230" t="s">
        <v>330</v>
      </c>
      <c r="M266" s="233">
        <v>309292114</v>
      </c>
      <c r="N266" s="228" t="s">
        <v>1264</v>
      </c>
      <c r="O266" s="228" t="s">
        <v>212</v>
      </c>
      <c r="P266" s="230" t="s">
        <v>213</v>
      </c>
      <c r="Q266" s="230" t="s">
        <v>886</v>
      </c>
      <c r="R266" s="230"/>
      <c r="S266" s="230" t="s">
        <v>215</v>
      </c>
      <c r="T266" s="230">
        <v>80</v>
      </c>
      <c r="U266" s="234">
        <v>150</v>
      </c>
      <c r="V266" s="234">
        <v>145.5</v>
      </c>
      <c r="W266" s="234">
        <v>0</v>
      </c>
      <c r="X266" s="234">
        <v>0</v>
      </c>
      <c r="Y266" s="234">
        <v>15</v>
      </c>
      <c r="Z266" s="235">
        <f t="shared" si="90"/>
        <v>500</v>
      </c>
      <c r="AA266" s="235">
        <f t="shared" si="90"/>
        <v>500</v>
      </c>
      <c r="AB266" s="236">
        <f t="shared" si="90"/>
        <v>90</v>
      </c>
      <c r="AC266" s="236">
        <f t="shared" si="90"/>
        <v>90</v>
      </c>
      <c r="AD266" s="234">
        <v>270</v>
      </c>
      <c r="AE266" s="234">
        <v>270</v>
      </c>
      <c r="AF266" s="237">
        <v>50</v>
      </c>
      <c r="AG266" s="237">
        <v>50</v>
      </c>
      <c r="AH266" s="234">
        <v>230</v>
      </c>
      <c r="AI266" s="234">
        <v>230</v>
      </c>
      <c r="AJ266" s="237">
        <v>40</v>
      </c>
      <c r="AK266" s="237">
        <v>40</v>
      </c>
      <c r="AL266" s="234"/>
      <c r="AM266" s="234">
        <v>0</v>
      </c>
      <c r="AN266" s="237">
        <v>0</v>
      </c>
      <c r="AO266" s="237">
        <v>0</v>
      </c>
      <c r="AP266" s="234"/>
      <c r="AQ266" s="234">
        <v>0</v>
      </c>
      <c r="AR266" s="237">
        <v>0</v>
      </c>
      <c r="AS266" s="237">
        <v>0</v>
      </c>
      <c r="AT266" s="230"/>
      <c r="AU266" s="230"/>
      <c r="AV266" s="238">
        <f t="shared" si="91"/>
        <v>5</v>
      </c>
      <c r="AW266" s="238">
        <f t="shared" si="91"/>
        <v>5</v>
      </c>
      <c r="AX266" s="234">
        <v>5</v>
      </c>
      <c r="AY266" s="234">
        <v>3</v>
      </c>
      <c r="AZ266" s="229"/>
      <c r="BA266" s="229">
        <v>2</v>
      </c>
      <c r="BB266" s="229"/>
      <c r="BC266" s="229">
        <v>0</v>
      </c>
      <c r="BD266" s="232">
        <v>44997</v>
      </c>
      <c r="BE266" s="232">
        <v>44970</v>
      </c>
      <c r="BF266" s="239" t="s">
        <v>695</v>
      </c>
      <c r="BG266" s="230" t="s">
        <v>197</v>
      </c>
      <c r="BH266" s="230">
        <v>0</v>
      </c>
      <c r="BI266" s="240"/>
      <c r="BJ266" s="241">
        <v>0</v>
      </c>
      <c r="BK266" s="242" t="s">
        <v>468</v>
      </c>
      <c r="BL266" s="242"/>
      <c r="BM266" s="242" t="s">
        <v>197</v>
      </c>
      <c r="BN266" s="231" t="s">
        <v>200</v>
      </c>
      <c r="BO266" s="231">
        <f t="shared" si="92"/>
        <v>2023</v>
      </c>
      <c r="BP266" s="231">
        <f t="shared" si="93"/>
        <v>1</v>
      </c>
      <c r="BQ266" s="231" t="str">
        <f t="shared" si="88"/>
        <v>MMMM</v>
      </c>
      <c r="BR266" s="231"/>
      <c r="BS266" s="231">
        <f t="shared" si="94"/>
        <v>12</v>
      </c>
      <c r="BT266" s="231">
        <v>17</v>
      </c>
      <c r="BU266" s="231" t="s">
        <v>201</v>
      </c>
      <c r="BV266" s="231">
        <v>1</v>
      </c>
      <c r="BW266" s="231"/>
      <c r="BX266" s="231"/>
      <c r="BY266" s="231"/>
      <c r="BZ266" s="238">
        <f t="shared" si="95"/>
        <v>0</v>
      </c>
      <c r="CA266" s="231"/>
      <c r="CB266" s="231" t="str">
        <f>+IF(BN266="йирик",CONCATENATE(E266," Инвестициялар, саноат ва савдо бош бошқармаси бошлиғи"),IF(BN266="ўрта",CONCATENATE(E266," Инвестициялар, саноат ва савдо бош бошқармаси бошлиғи биринчи ўринбосари"),_xlfn.CONCAT(F266," ҳокими ўринбосари")))</f>
        <v>Хива шаҳар ҳокими ўринбосари</v>
      </c>
      <c r="CC266" s="231" t="s">
        <v>304</v>
      </c>
      <c r="CD266" s="231" t="s">
        <v>888</v>
      </c>
      <c r="CE266" s="231" t="s">
        <v>889</v>
      </c>
      <c r="CF266" s="231" t="s">
        <v>1239</v>
      </c>
      <c r="CG266" s="231" t="s">
        <v>206</v>
      </c>
      <c r="CH266" s="231"/>
      <c r="CI266" s="231"/>
      <c r="CJ266" s="231"/>
      <c r="CK266" s="243">
        <v>0</v>
      </c>
      <c r="CL266" s="243">
        <v>0</v>
      </c>
      <c r="CM266" s="244">
        <f t="shared" si="78"/>
        <v>0</v>
      </c>
      <c r="CN266" s="243">
        <v>2</v>
      </c>
      <c r="CO266" s="243">
        <f t="shared" si="79"/>
        <v>2</v>
      </c>
      <c r="CP266" s="245">
        <f t="shared" si="80"/>
        <v>-3</v>
      </c>
      <c r="CR266" s="226"/>
    </row>
    <row r="267" spans="1:96" s="246" customFormat="1" ht="39" customHeight="1" x14ac:dyDescent="0.25">
      <c r="A267" s="227">
        <v>2</v>
      </c>
      <c r="B267" s="228">
        <f t="shared" si="97"/>
        <v>258</v>
      </c>
      <c r="C267" s="229">
        <v>19244</v>
      </c>
      <c r="D267" s="228" t="s">
        <v>185</v>
      </c>
      <c r="E267" s="228" t="s">
        <v>2</v>
      </c>
      <c r="F267" s="230" t="s">
        <v>98</v>
      </c>
      <c r="G267" s="231" t="s">
        <v>1265</v>
      </c>
      <c r="H267" s="231" t="s">
        <v>1266</v>
      </c>
      <c r="I267" s="230" t="s">
        <v>1267</v>
      </c>
      <c r="J267" s="232">
        <f t="shared" si="89"/>
        <v>0</v>
      </c>
      <c r="K267" s="232">
        <v>44997</v>
      </c>
      <c r="L267" s="230" t="s">
        <v>189</v>
      </c>
      <c r="M267" s="233">
        <v>309131645</v>
      </c>
      <c r="N267" s="228" t="s">
        <v>1229</v>
      </c>
      <c r="O267" s="228" t="s">
        <v>277</v>
      </c>
      <c r="P267" s="230" t="s">
        <v>193</v>
      </c>
      <c r="Q267" s="230" t="s">
        <v>316</v>
      </c>
      <c r="R267" s="230" t="s">
        <v>317</v>
      </c>
      <c r="S267" s="230" t="s">
        <v>318</v>
      </c>
      <c r="T267" s="230">
        <v>15</v>
      </c>
      <c r="U267" s="234">
        <v>500</v>
      </c>
      <c r="V267" s="234"/>
      <c r="W267" s="234">
        <v>0</v>
      </c>
      <c r="X267" s="234">
        <v>0</v>
      </c>
      <c r="Y267" s="234">
        <v>25</v>
      </c>
      <c r="Z267" s="235">
        <f t="shared" si="90"/>
        <v>2000</v>
      </c>
      <c r="AA267" s="235">
        <f t="shared" si="90"/>
        <v>2000</v>
      </c>
      <c r="AB267" s="236">
        <f t="shared" si="90"/>
        <v>2000</v>
      </c>
      <c r="AC267" s="236">
        <f t="shared" si="90"/>
        <v>2000</v>
      </c>
      <c r="AD267" s="234">
        <v>1500</v>
      </c>
      <c r="AE267" s="234">
        <v>1500</v>
      </c>
      <c r="AF267" s="237">
        <v>1500</v>
      </c>
      <c r="AG267" s="237">
        <v>1500</v>
      </c>
      <c r="AH267" s="234">
        <v>500</v>
      </c>
      <c r="AI267" s="234">
        <v>500</v>
      </c>
      <c r="AJ267" s="237">
        <v>500</v>
      </c>
      <c r="AK267" s="237">
        <v>500</v>
      </c>
      <c r="AL267" s="234"/>
      <c r="AM267" s="234">
        <v>0</v>
      </c>
      <c r="AN267" s="237">
        <v>0</v>
      </c>
      <c r="AO267" s="237">
        <v>0</v>
      </c>
      <c r="AP267" s="234"/>
      <c r="AQ267" s="234">
        <v>0</v>
      </c>
      <c r="AR267" s="237">
        <v>0</v>
      </c>
      <c r="AS267" s="237">
        <v>0</v>
      </c>
      <c r="AT267" s="230"/>
      <c r="AU267" s="230"/>
      <c r="AV267" s="238">
        <f t="shared" si="91"/>
        <v>10</v>
      </c>
      <c r="AW267" s="238">
        <f t="shared" si="91"/>
        <v>10</v>
      </c>
      <c r="AX267" s="234">
        <v>10</v>
      </c>
      <c r="AY267" s="234">
        <v>8</v>
      </c>
      <c r="AZ267" s="229"/>
      <c r="BA267" s="234">
        <v>2</v>
      </c>
      <c r="BB267" s="229"/>
      <c r="BC267" s="234">
        <v>0</v>
      </c>
      <c r="BD267" s="232">
        <v>44997</v>
      </c>
      <c r="BE267" s="232">
        <v>44998</v>
      </c>
      <c r="BF267" s="239" t="s">
        <v>265</v>
      </c>
      <c r="BG267" s="230" t="s">
        <v>197</v>
      </c>
      <c r="BH267" s="230">
        <v>0</v>
      </c>
      <c r="BI267" s="240"/>
      <c r="BJ267" s="241">
        <v>0</v>
      </c>
      <c r="BK267" s="242" t="s">
        <v>468</v>
      </c>
      <c r="BL267" s="242"/>
      <c r="BM267" s="242" t="s">
        <v>197</v>
      </c>
      <c r="BN267" s="231" t="s">
        <v>200</v>
      </c>
      <c r="BO267" s="231">
        <f t="shared" si="92"/>
        <v>2023</v>
      </c>
      <c r="BP267" s="231">
        <f t="shared" si="93"/>
        <v>1</v>
      </c>
      <c r="BQ267" s="231" t="str">
        <f t="shared" si="88"/>
        <v>MMMM</v>
      </c>
      <c r="BR267" s="231" t="s">
        <v>255</v>
      </c>
      <c r="BS267" s="231">
        <f t="shared" si="94"/>
        <v>12</v>
      </c>
      <c r="BT267" s="231">
        <v>17</v>
      </c>
      <c r="BU267" s="231" t="s">
        <v>481</v>
      </c>
      <c r="BV267" s="231">
        <v>1</v>
      </c>
      <c r="BW267" s="231"/>
      <c r="BX267" s="231"/>
      <c r="BY267" s="231"/>
      <c r="BZ267" s="238">
        <f t="shared" si="95"/>
        <v>0</v>
      </c>
      <c r="CA267" s="231"/>
      <c r="CB267" s="231" t="str">
        <f>+IF(BN267="йирик",CONCATENATE(E267," Инвестициялар, саноат ва савдо бош бошқармаси бошлиғи"),IF(BN267="ўрта",CONCATENATE(E267," Инвестициялар, саноат ва савдо бош бошқармаси бошлиғи биринчи ўринбосари"),_xlfn.CONCAT(F267," ҳокими ўринбосари")))</f>
        <v>Хива шаҳар ҳокими ўринбосари</v>
      </c>
      <c r="CC267" s="231" t="s">
        <v>233</v>
      </c>
      <c r="CD267" s="231" t="s">
        <v>320</v>
      </c>
      <c r="CE267" s="231" t="s">
        <v>206</v>
      </c>
      <c r="CF267" s="231" t="s">
        <v>1231</v>
      </c>
      <c r="CG267" s="231" t="s">
        <v>472</v>
      </c>
      <c r="CH267" s="231"/>
      <c r="CI267" s="231"/>
      <c r="CJ267" s="231"/>
      <c r="CK267" s="243">
        <v>0</v>
      </c>
      <c r="CL267" s="243">
        <v>0</v>
      </c>
      <c r="CM267" s="244">
        <f t="shared" ref="CM267:CM330" si="98">+CL267-CK267</f>
        <v>0</v>
      </c>
      <c r="CN267" s="243"/>
      <c r="CO267" s="243">
        <f t="shared" ref="CO267:CO330" si="99">+CN267+CM267</f>
        <v>0</v>
      </c>
      <c r="CP267" s="245">
        <f t="shared" ref="CP267:CP330" si="100">+CO267-AV267</f>
        <v>-10</v>
      </c>
      <c r="CR267" s="226"/>
    </row>
    <row r="268" spans="1:96" s="246" customFormat="1" ht="39" customHeight="1" x14ac:dyDescent="0.25">
      <c r="A268" s="227">
        <v>2</v>
      </c>
      <c r="B268" s="228">
        <f t="shared" si="97"/>
        <v>259</v>
      </c>
      <c r="C268" s="229">
        <v>19263</v>
      </c>
      <c r="D268" s="228" t="s">
        <v>185</v>
      </c>
      <c r="E268" s="228" t="s">
        <v>2</v>
      </c>
      <c r="F268" s="230" t="s">
        <v>98</v>
      </c>
      <c r="G268" s="231" t="s">
        <v>1268</v>
      </c>
      <c r="H268" s="231" t="s">
        <v>1269</v>
      </c>
      <c r="I268" s="230" t="s">
        <v>1270</v>
      </c>
      <c r="J268" s="232">
        <f t="shared" si="89"/>
        <v>0</v>
      </c>
      <c r="K268" s="232">
        <v>45108</v>
      </c>
      <c r="L268" s="230" t="s">
        <v>189</v>
      </c>
      <c r="M268" s="233">
        <v>309066773</v>
      </c>
      <c r="N268" s="228" t="s">
        <v>1271</v>
      </c>
      <c r="O268" s="228" t="s">
        <v>212</v>
      </c>
      <c r="P268" s="230" t="s">
        <v>213</v>
      </c>
      <c r="Q268" s="230" t="s">
        <v>303</v>
      </c>
      <c r="R268" s="230"/>
      <c r="S268" s="230" t="s">
        <v>1021</v>
      </c>
      <c r="T268" s="230">
        <v>200</v>
      </c>
      <c r="U268" s="234">
        <v>100</v>
      </c>
      <c r="V268" s="234">
        <v>80</v>
      </c>
      <c r="W268" s="234">
        <v>0</v>
      </c>
      <c r="X268" s="234">
        <v>0</v>
      </c>
      <c r="Y268" s="234">
        <v>6</v>
      </c>
      <c r="Z268" s="235">
        <f t="shared" si="90"/>
        <v>470</v>
      </c>
      <c r="AA268" s="235">
        <f t="shared" si="90"/>
        <v>470</v>
      </c>
      <c r="AB268" s="236">
        <f t="shared" si="90"/>
        <v>470</v>
      </c>
      <c r="AC268" s="236">
        <f t="shared" si="90"/>
        <v>470</v>
      </c>
      <c r="AD268" s="234">
        <v>120</v>
      </c>
      <c r="AE268" s="234">
        <v>120</v>
      </c>
      <c r="AF268" s="237">
        <v>120</v>
      </c>
      <c r="AG268" s="237">
        <v>120</v>
      </c>
      <c r="AH268" s="234">
        <v>350</v>
      </c>
      <c r="AI268" s="234">
        <v>350</v>
      </c>
      <c r="AJ268" s="237">
        <v>350</v>
      </c>
      <c r="AK268" s="237">
        <v>350</v>
      </c>
      <c r="AL268" s="234"/>
      <c r="AM268" s="234">
        <v>0</v>
      </c>
      <c r="AN268" s="237">
        <v>0</v>
      </c>
      <c r="AO268" s="237">
        <v>0</v>
      </c>
      <c r="AP268" s="234"/>
      <c r="AQ268" s="234">
        <v>0</v>
      </c>
      <c r="AR268" s="237">
        <v>0</v>
      </c>
      <c r="AS268" s="237">
        <v>0</v>
      </c>
      <c r="AT268" s="230"/>
      <c r="AU268" s="230"/>
      <c r="AV268" s="238">
        <f t="shared" si="91"/>
        <v>2</v>
      </c>
      <c r="AW268" s="238">
        <f t="shared" si="91"/>
        <v>5</v>
      </c>
      <c r="AX268" s="234">
        <v>2</v>
      </c>
      <c r="AY268" s="234">
        <v>3</v>
      </c>
      <c r="AZ268" s="229"/>
      <c r="BA268" s="234">
        <v>2</v>
      </c>
      <c r="BB268" s="229"/>
      <c r="BC268" s="234">
        <v>0</v>
      </c>
      <c r="BD268" s="232">
        <v>45108</v>
      </c>
      <c r="BE268" s="232">
        <v>45026</v>
      </c>
      <c r="BF268" s="239" t="s">
        <v>462</v>
      </c>
      <c r="BG268" s="230" t="s">
        <v>853</v>
      </c>
      <c r="BH268" s="230">
        <v>0</v>
      </c>
      <c r="BI268" s="240"/>
      <c r="BJ268" s="241">
        <v>0</v>
      </c>
      <c r="BK268" s="242" t="s">
        <v>468</v>
      </c>
      <c r="BL268" s="242"/>
      <c r="BM268" s="242" t="s">
        <v>197</v>
      </c>
      <c r="BN268" s="231" t="s">
        <v>200</v>
      </c>
      <c r="BO268" s="231">
        <f t="shared" si="92"/>
        <v>2023</v>
      </c>
      <c r="BP268" s="231">
        <f t="shared" si="93"/>
        <v>3</v>
      </c>
      <c r="BQ268" s="231" t="str">
        <f t="shared" si="88"/>
        <v>MMMM</v>
      </c>
      <c r="BR268" s="231"/>
      <c r="BS268" s="231">
        <f t="shared" si="94"/>
        <v>1</v>
      </c>
      <c r="BT268" s="231">
        <v>14</v>
      </c>
      <c r="BU268" s="231" t="s">
        <v>232</v>
      </c>
      <c r="BV268" s="231">
        <v>2</v>
      </c>
      <c r="BW268" s="231"/>
      <c r="BX268" s="231"/>
      <c r="BY268" s="231"/>
      <c r="BZ268" s="238">
        <f t="shared" si="95"/>
        <v>3</v>
      </c>
      <c r="CA268" s="231"/>
      <c r="CB268" s="231" t="str">
        <f>+IF(BN268="йирик",CONCATENATE(E268," Инвестициялар, саноат ва савдо бош бошқармаси бошлиғи"),IF(BN268="ўрта",CONCATENATE(E268," Инвестициялар, саноат ва савдо бош бошқармаси бошлиғи биринчи ўринбосари"),_xlfn.CONCAT(F268," ҳокими ўринбосари")))</f>
        <v>Хива шаҳар ҳокими ўринбосари</v>
      </c>
      <c r="CC268" s="231" t="s">
        <v>304</v>
      </c>
      <c r="CD268" s="231" t="s">
        <v>305</v>
      </c>
      <c r="CE268" s="231" t="s">
        <v>206</v>
      </c>
      <c r="CF268" s="231" t="s">
        <v>1239</v>
      </c>
      <c r="CG268" s="231" t="s">
        <v>206</v>
      </c>
      <c r="CH268" s="231"/>
      <c r="CI268" s="231"/>
      <c r="CJ268" s="231"/>
      <c r="CK268" s="243">
        <v>0</v>
      </c>
      <c r="CL268" s="243">
        <v>0</v>
      </c>
      <c r="CM268" s="244">
        <f t="shared" si="98"/>
        <v>0</v>
      </c>
      <c r="CN268" s="243"/>
      <c r="CO268" s="243">
        <f t="shared" si="99"/>
        <v>0</v>
      </c>
      <c r="CP268" s="245">
        <f t="shared" si="100"/>
        <v>-2</v>
      </c>
      <c r="CR268" s="226"/>
    </row>
    <row r="269" spans="1:96" s="246" customFormat="1" ht="39" customHeight="1" x14ac:dyDescent="0.25">
      <c r="A269" s="227">
        <v>2</v>
      </c>
      <c r="B269" s="228">
        <f t="shared" si="97"/>
        <v>260</v>
      </c>
      <c r="C269" s="229">
        <v>19285</v>
      </c>
      <c r="D269" s="228" t="s">
        <v>185</v>
      </c>
      <c r="E269" s="228" t="s">
        <v>2</v>
      </c>
      <c r="F269" s="230" t="s">
        <v>98</v>
      </c>
      <c r="G269" s="231" t="s">
        <v>1272</v>
      </c>
      <c r="H269" s="231" t="s">
        <v>547</v>
      </c>
      <c r="I269" s="230" t="s">
        <v>1273</v>
      </c>
      <c r="J269" s="232">
        <f t="shared" si="89"/>
        <v>0</v>
      </c>
      <c r="K269" s="232">
        <v>45290</v>
      </c>
      <c r="L269" s="230" t="s">
        <v>189</v>
      </c>
      <c r="M269" s="233">
        <v>308849241</v>
      </c>
      <c r="N269" s="228" t="s">
        <v>1243</v>
      </c>
      <c r="O269" s="228" t="s">
        <v>252</v>
      </c>
      <c r="P269" s="230" t="s">
        <v>213</v>
      </c>
      <c r="Q269" s="230" t="s">
        <v>550</v>
      </c>
      <c r="R269" s="230"/>
      <c r="S269" s="230" t="s">
        <v>1274</v>
      </c>
      <c r="T269" s="230">
        <v>5000</v>
      </c>
      <c r="U269" s="234">
        <v>120</v>
      </c>
      <c r="V269" s="234">
        <v>10</v>
      </c>
      <c r="W269" s="234">
        <v>0</v>
      </c>
      <c r="X269" s="234">
        <v>0</v>
      </c>
      <c r="Y269" s="234">
        <v>8</v>
      </c>
      <c r="Z269" s="235">
        <f t="shared" si="90"/>
        <v>180</v>
      </c>
      <c r="AA269" s="235">
        <f t="shared" si="90"/>
        <v>180</v>
      </c>
      <c r="AB269" s="236">
        <f t="shared" si="90"/>
        <v>180</v>
      </c>
      <c r="AC269" s="236">
        <f t="shared" si="90"/>
        <v>180</v>
      </c>
      <c r="AD269" s="234">
        <v>60</v>
      </c>
      <c r="AE269" s="234">
        <v>60</v>
      </c>
      <c r="AF269" s="237">
        <v>140</v>
      </c>
      <c r="AG269" s="237">
        <v>140</v>
      </c>
      <c r="AH269" s="234">
        <v>120</v>
      </c>
      <c r="AI269" s="234">
        <v>120</v>
      </c>
      <c r="AJ269" s="237">
        <v>40</v>
      </c>
      <c r="AK269" s="237">
        <v>40</v>
      </c>
      <c r="AL269" s="234"/>
      <c r="AM269" s="234">
        <v>0</v>
      </c>
      <c r="AN269" s="237">
        <v>0</v>
      </c>
      <c r="AO269" s="237">
        <v>0</v>
      </c>
      <c r="AP269" s="234"/>
      <c r="AQ269" s="234">
        <v>0</v>
      </c>
      <c r="AR269" s="237">
        <v>0</v>
      </c>
      <c r="AS269" s="237">
        <v>0</v>
      </c>
      <c r="AT269" s="230"/>
      <c r="AU269" s="230"/>
      <c r="AV269" s="238">
        <f t="shared" si="91"/>
        <v>3</v>
      </c>
      <c r="AW269" s="238">
        <f t="shared" si="91"/>
        <v>5</v>
      </c>
      <c r="AX269" s="234">
        <v>3</v>
      </c>
      <c r="AY269" s="234">
        <v>3</v>
      </c>
      <c r="AZ269" s="229"/>
      <c r="BA269" s="234">
        <v>2</v>
      </c>
      <c r="BB269" s="229"/>
      <c r="BC269" s="234">
        <v>0</v>
      </c>
      <c r="BD269" s="232">
        <v>45290</v>
      </c>
      <c r="BE269" s="232">
        <v>45064</v>
      </c>
      <c r="BF269" s="239" t="s">
        <v>427</v>
      </c>
      <c r="BG269" s="230" t="s">
        <v>197</v>
      </c>
      <c r="BH269" s="230">
        <v>0</v>
      </c>
      <c r="BI269" s="240"/>
      <c r="BJ269" s="241">
        <v>0</v>
      </c>
      <c r="BK269" s="242" t="s">
        <v>468</v>
      </c>
      <c r="BL269" s="242"/>
      <c r="BM269" s="242" t="s">
        <v>197</v>
      </c>
      <c r="BN269" s="231" t="s">
        <v>200</v>
      </c>
      <c r="BO269" s="231">
        <f t="shared" si="92"/>
        <v>2023</v>
      </c>
      <c r="BP269" s="231">
        <f t="shared" si="93"/>
        <v>4</v>
      </c>
      <c r="BQ269" s="231" t="str">
        <f t="shared" si="88"/>
        <v>MMMM</v>
      </c>
      <c r="BR269" s="231"/>
      <c r="BS269" s="231">
        <f t="shared" si="94"/>
        <v>30</v>
      </c>
      <c r="BT269" s="231"/>
      <c r="BU269" s="231" t="s">
        <v>218</v>
      </c>
      <c r="BV269" s="231"/>
      <c r="BW269" s="231"/>
      <c r="BX269" s="231"/>
      <c r="BY269" s="231"/>
      <c r="BZ269" s="238">
        <f t="shared" si="95"/>
        <v>2</v>
      </c>
      <c r="CA269" s="231"/>
      <c r="CB269" s="231" t="str">
        <f>+IF(BN269="йирик",CONCATENATE(E269," Инвестициялар, саноат ва савдо бош бошқармаси бошлиғи"),IF(BN269="ўрта",CONCATENATE(E269," Инвестициялар, саноат ва савдо бош бошқармаси бошлиғи биринчи ўринбосари"),_xlfn.CONCAT(F269," ҳокими ўринбосари")))</f>
        <v>Хива шаҳар ҳокими ўринбосари</v>
      </c>
      <c r="CC269" s="231" t="s">
        <v>552</v>
      </c>
      <c r="CD269" s="231" t="s">
        <v>553</v>
      </c>
      <c r="CE269" s="231" t="s">
        <v>554</v>
      </c>
      <c r="CF269" s="231" t="s">
        <v>1225</v>
      </c>
      <c r="CG269" s="231" t="s">
        <v>204</v>
      </c>
      <c r="CH269" s="231"/>
      <c r="CI269" s="231"/>
      <c r="CJ269" s="231"/>
      <c r="CK269" s="243">
        <v>0</v>
      </c>
      <c r="CL269" s="243">
        <v>0</v>
      </c>
      <c r="CM269" s="244">
        <f t="shared" si="98"/>
        <v>0</v>
      </c>
      <c r="CN269" s="243"/>
      <c r="CO269" s="243">
        <f t="shared" si="99"/>
        <v>0</v>
      </c>
      <c r="CP269" s="245">
        <f t="shared" si="100"/>
        <v>-3</v>
      </c>
      <c r="CR269" s="226"/>
    </row>
    <row r="270" spans="1:96" s="246" customFormat="1" ht="39" customHeight="1" x14ac:dyDescent="0.25">
      <c r="A270" s="227">
        <v>2</v>
      </c>
      <c r="B270" s="228">
        <f t="shared" si="97"/>
        <v>261</v>
      </c>
      <c r="C270" s="229">
        <v>19286</v>
      </c>
      <c r="D270" s="228" t="s">
        <v>185</v>
      </c>
      <c r="E270" s="228" t="s">
        <v>2</v>
      </c>
      <c r="F270" s="230" t="s">
        <v>98</v>
      </c>
      <c r="G270" s="231" t="s">
        <v>1275</v>
      </c>
      <c r="H270" s="231" t="s">
        <v>1276</v>
      </c>
      <c r="I270" s="230" t="s">
        <v>1277</v>
      </c>
      <c r="J270" s="232">
        <f t="shared" si="89"/>
        <v>0</v>
      </c>
      <c r="K270" s="232">
        <v>45290</v>
      </c>
      <c r="L270" s="230" t="s">
        <v>189</v>
      </c>
      <c r="M270" s="233">
        <v>308297874</v>
      </c>
      <c r="N270" s="228" t="s">
        <v>1234</v>
      </c>
      <c r="O270" s="228" t="s">
        <v>192</v>
      </c>
      <c r="P270" s="230" t="s">
        <v>193</v>
      </c>
      <c r="Q270" s="230" t="s">
        <v>227</v>
      </c>
      <c r="R270" s="230" t="s">
        <v>228</v>
      </c>
      <c r="S270" s="230" t="s">
        <v>318</v>
      </c>
      <c r="T270" s="230">
        <v>50</v>
      </c>
      <c r="U270" s="234">
        <v>50</v>
      </c>
      <c r="V270" s="234"/>
      <c r="W270" s="234">
        <v>0</v>
      </c>
      <c r="X270" s="234">
        <v>0</v>
      </c>
      <c r="Y270" s="234">
        <v>4</v>
      </c>
      <c r="Z270" s="235">
        <f t="shared" si="90"/>
        <v>2200</v>
      </c>
      <c r="AA270" s="235">
        <f t="shared" si="90"/>
        <v>2200</v>
      </c>
      <c r="AB270" s="236">
        <f t="shared" si="90"/>
        <v>2200</v>
      </c>
      <c r="AC270" s="236">
        <f t="shared" si="90"/>
        <v>2200</v>
      </c>
      <c r="AD270" s="234">
        <v>700</v>
      </c>
      <c r="AE270" s="234">
        <v>700</v>
      </c>
      <c r="AF270" s="237">
        <v>2200</v>
      </c>
      <c r="AG270" s="237">
        <v>2200</v>
      </c>
      <c r="AH270" s="234">
        <v>1500</v>
      </c>
      <c r="AI270" s="234">
        <v>1500</v>
      </c>
      <c r="AJ270" s="237">
        <v>0</v>
      </c>
      <c r="AK270" s="237">
        <v>0</v>
      </c>
      <c r="AL270" s="234"/>
      <c r="AM270" s="234">
        <v>0</v>
      </c>
      <c r="AN270" s="237">
        <v>0</v>
      </c>
      <c r="AO270" s="237">
        <v>0</v>
      </c>
      <c r="AP270" s="234"/>
      <c r="AQ270" s="234">
        <v>0</v>
      </c>
      <c r="AR270" s="237">
        <v>0</v>
      </c>
      <c r="AS270" s="237">
        <v>0</v>
      </c>
      <c r="AT270" s="230"/>
      <c r="AU270" s="230"/>
      <c r="AV270" s="238">
        <f t="shared" si="91"/>
        <v>8</v>
      </c>
      <c r="AW270" s="238">
        <f t="shared" si="91"/>
        <v>8</v>
      </c>
      <c r="AX270" s="234">
        <v>5</v>
      </c>
      <c r="AY270" s="234">
        <v>5</v>
      </c>
      <c r="AZ270" s="229">
        <v>3</v>
      </c>
      <c r="BA270" s="234">
        <v>3</v>
      </c>
      <c r="BB270" s="229"/>
      <c r="BC270" s="234">
        <v>0</v>
      </c>
      <c r="BD270" s="232">
        <v>45290</v>
      </c>
      <c r="BE270" s="232">
        <v>45026</v>
      </c>
      <c r="BF270" s="239" t="s">
        <v>404</v>
      </c>
      <c r="BG270" s="230" t="s">
        <v>332</v>
      </c>
      <c r="BH270" s="230">
        <v>0</v>
      </c>
      <c r="BI270" s="240"/>
      <c r="BJ270" s="241">
        <v>0</v>
      </c>
      <c r="BK270" s="242" t="s">
        <v>468</v>
      </c>
      <c r="BL270" s="242"/>
      <c r="BM270" s="242" t="s">
        <v>197</v>
      </c>
      <c r="BN270" s="231" t="s">
        <v>200</v>
      </c>
      <c r="BO270" s="231">
        <f t="shared" si="92"/>
        <v>2023</v>
      </c>
      <c r="BP270" s="231">
        <f t="shared" si="93"/>
        <v>4</v>
      </c>
      <c r="BQ270" s="231" t="str">
        <f t="shared" si="88"/>
        <v>MMMM</v>
      </c>
      <c r="BR270" s="231"/>
      <c r="BS270" s="231">
        <f t="shared" si="94"/>
        <v>30</v>
      </c>
      <c r="BT270" s="231"/>
      <c r="BU270" s="231" t="s">
        <v>232</v>
      </c>
      <c r="BV270" s="231"/>
      <c r="BW270" s="231"/>
      <c r="BX270" s="231"/>
      <c r="BY270" s="231">
        <v>1</v>
      </c>
      <c r="BZ270" s="238">
        <f t="shared" si="95"/>
        <v>0</v>
      </c>
      <c r="CA270" s="231"/>
      <c r="CB270" s="231" t="str">
        <f>+IF(BN270="йирик",CONCATENATE(E270," Инвестициялар, саноат ва савдо бош бошқармаси бошлиғи"),IF(BN270="ўрта",CONCATENATE(E270," Инвестициялар, саноат ва савдо бош бошқармаси бошлиғи биринчи ўринбосари"),_xlfn.CONCAT(F270," ҳокими ўринбосари")))</f>
        <v>Хива шаҳар ҳокими ўринбосари</v>
      </c>
      <c r="CC270" s="231" t="s">
        <v>233</v>
      </c>
      <c r="CD270" s="231" t="s">
        <v>234</v>
      </c>
      <c r="CE270" s="231" t="s">
        <v>206</v>
      </c>
      <c r="CF270" s="231" t="s">
        <v>1231</v>
      </c>
      <c r="CG270" s="231" t="s">
        <v>472</v>
      </c>
      <c r="CH270" s="231"/>
      <c r="CI270" s="231"/>
      <c r="CJ270" s="231"/>
      <c r="CK270" s="243">
        <v>0</v>
      </c>
      <c r="CL270" s="243">
        <v>0</v>
      </c>
      <c r="CM270" s="244">
        <f t="shared" si="98"/>
        <v>0</v>
      </c>
      <c r="CN270" s="243"/>
      <c r="CO270" s="243">
        <f t="shared" si="99"/>
        <v>0</v>
      </c>
      <c r="CP270" s="245">
        <f t="shared" si="100"/>
        <v>-8</v>
      </c>
      <c r="CR270" s="226"/>
    </row>
    <row r="271" spans="1:96" s="246" customFormat="1" ht="39" customHeight="1" x14ac:dyDescent="0.25">
      <c r="A271" s="227">
        <v>2</v>
      </c>
      <c r="B271" s="228">
        <f t="shared" si="97"/>
        <v>262</v>
      </c>
      <c r="C271" s="229">
        <v>36685</v>
      </c>
      <c r="D271" s="228" t="s">
        <v>222</v>
      </c>
      <c r="E271" s="228" t="s">
        <v>2</v>
      </c>
      <c r="F271" s="230" t="s">
        <v>98</v>
      </c>
      <c r="G271" s="231" t="s">
        <v>1278</v>
      </c>
      <c r="H271" s="231" t="s">
        <v>1259</v>
      </c>
      <c r="I271" s="230" t="s">
        <v>1279</v>
      </c>
      <c r="J271" s="232">
        <f t="shared" si="89"/>
        <v>0</v>
      </c>
      <c r="K271" s="232">
        <v>45290</v>
      </c>
      <c r="L271" s="230" t="s">
        <v>189</v>
      </c>
      <c r="M271" s="242">
        <v>307492705</v>
      </c>
      <c r="N271" s="230" t="s">
        <v>1264</v>
      </c>
      <c r="O271" s="230" t="s">
        <v>212</v>
      </c>
      <c r="P271" s="230" t="s">
        <v>193</v>
      </c>
      <c r="Q271" s="230" t="s">
        <v>447</v>
      </c>
      <c r="R271" s="230">
        <v>0</v>
      </c>
      <c r="S271" s="230">
        <v>0</v>
      </c>
      <c r="T271" s="230">
        <v>0</v>
      </c>
      <c r="U271" s="230">
        <v>0</v>
      </c>
      <c r="V271" s="230">
        <v>0</v>
      </c>
      <c r="W271" s="230">
        <v>0</v>
      </c>
      <c r="X271" s="230">
        <v>0</v>
      </c>
      <c r="Y271" s="234">
        <v>4</v>
      </c>
      <c r="Z271" s="235">
        <f t="shared" si="90"/>
        <v>330</v>
      </c>
      <c r="AA271" s="235">
        <f t="shared" si="90"/>
        <v>330</v>
      </c>
      <c r="AB271" s="236">
        <f t="shared" si="90"/>
        <v>330</v>
      </c>
      <c r="AC271" s="236">
        <f t="shared" si="90"/>
        <v>330</v>
      </c>
      <c r="AD271" s="234">
        <v>330</v>
      </c>
      <c r="AE271" s="234">
        <v>330</v>
      </c>
      <c r="AF271" s="236">
        <v>330</v>
      </c>
      <c r="AG271" s="236">
        <v>330</v>
      </c>
      <c r="AH271" s="234"/>
      <c r="AI271" s="234">
        <v>0</v>
      </c>
      <c r="AJ271" s="236">
        <v>0</v>
      </c>
      <c r="AK271" s="236">
        <v>0</v>
      </c>
      <c r="AL271" s="234"/>
      <c r="AM271" s="234">
        <v>0</v>
      </c>
      <c r="AN271" s="236">
        <v>0</v>
      </c>
      <c r="AO271" s="236">
        <v>0</v>
      </c>
      <c r="AP271" s="234"/>
      <c r="AQ271" s="234">
        <v>0</v>
      </c>
      <c r="AR271" s="236">
        <v>0</v>
      </c>
      <c r="AS271" s="236">
        <v>0</v>
      </c>
      <c r="AT271" s="230"/>
      <c r="AU271" s="230"/>
      <c r="AV271" s="238">
        <f t="shared" si="91"/>
        <v>5</v>
      </c>
      <c r="AW271" s="238">
        <f t="shared" si="91"/>
        <v>5</v>
      </c>
      <c r="AX271" s="234">
        <v>5</v>
      </c>
      <c r="AY271" s="234">
        <v>3</v>
      </c>
      <c r="AZ271" s="229"/>
      <c r="BA271" s="234">
        <v>2</v>
      </c>
      <c r="BB271" s="229"/>
      <c r="BC271" s="234">
        <v>0</v>
      </c>
      <c r="BD271" s="232">
        <v>45290</v>
      </c>
      <c r="BE271" s="232">
        <v>44998</v>
      </c>
      <c r="BF271" s="239" t="s">
        <v>253</v>
      </c>
      <c r="BG271" s="230" t="s">
        <v>254</v>
      </c>
      <c r="BH271" s="230"/>
      <c r="BI271" s="240"/>
      <c r="BJ271" s="241"/>
      <c r="BK271" s="242" t="s">
        <v>468</v>
      </c>
      <c r="BL271" s="242"/>
      <c r="BM271" s="242" t="s">
        <v>197</v>
      </c>
      <c r="BN271" s="231" t="s">
        <v>200</v>
      </c>
      <c r="BO271" s="231">
        <f t="shared" si="92"/>
        <v>2023</v>
      </c>
      <c r="BP271" s="231">
        <f t="shared" si="93"/>
        <v>4</v>
      </c>
      <c r="BQ271" s="231" t="str">
        <f t="shared" si="88"/>
        <v>MMMM</v>
      </c>
      <c r="BR271" s="231"/>
      <c r="BS271" s="231">
        <f t="shared" si="94"/>
        <v>30</v>
      </c>
      <c r="BT271" s="231">
        <v>17</v>
      </c>
      <c r="BU271" s="231" t="s">
        <v>481</v>
      </c>
      <c r="BV271" s="231">
        <v>1</v>
      </c>
      <c r="BW271" s="231"/>
      <c r="BX271" s="231"/>
      <c r="BY271" s="231"/>
      <c r="BZ271" s="238">
        <f t="shared" si="95"/>
        <v>0</v>
      </c>
      <c r="CA271" s="231"/>
      <c r="CB271" s="231"/>
      <c r="CC271" s="231" t="s">
        <v>202</v>
      </c>
      <c r="CD271" s="231" t="s">
        <v>1230</v>
      </c>
      <c r="CE271" s="231" t="s">
        <v>204</v>
      </c>
      <c r="CF271" s="231" t="s">
        <v>1225</v>
      </c>
      <c r="CG271" s="231" t="s">
        <v>204</v>
      </c>
      <c r="CH271" s="231"/>
      <c r="CI271" s="231"/>
      <c r="CJ271" s="231"/>
      <c r="CK271" s="243">
        <v>37</v>
      </c>
      <c r="CL271" s="243">
        <v>10</v>
      </c>
      <c r="CM271" s="244">
        <f t="shared" si="98"/>
        <v>-27</v>
      </c>
      <c r="CN271" s="243"/>
      <c r="CO271" s="243">
        <f t="shared" si="99"/>
        <v>-27</v>
      </c>
      <c r="CP271" s="245">
        <f t="shared" si="100"/>
        <v>-32</v>
      </c>
      <c r="CR271" s="226"/>
    </row>
    <row r="272" spans="1:96" s="246" customFormat="1" ht="39" customHeight="1" x14ac:dyDescent="0.25">
      <c r="A272" s="227">
        <v>2</v>
      </c>
      <c r="B272" s="228">
        <f t="shared" si="97"/>
        <v>263</v>
      </c>
      <c r="C272" s="229">
        <v>19294</v>
      </c>
      <c r="D272" s="228" t="s">
        <v>185</v>
      </c>
      <c r="E272" s="228" t="s">
        <v>2</v>
      </c>
      <c r="F272" s="230" t="s">
        <v>98</v>
      </c>
      <c r="G272" s="231" t="s">
        <v>1280</v>
      </c>
      <c r="H272" s="231" t="s">
        <v>1281</v>
      </c>
      <c r="I272" s="230" t="s">
        <v>1282</v>
      </c>
      <c r="J272" s="232">
        <f t="shared" si="89"/>
        <v>0</v>
      </c>
      <c r="K272" s="232">
        <v>45168</v>
      </c>
      <c r="L272" s="230" t="s">
        <v>189</v>
      </c>
      <c r="M272" s="233">
        <v>307338862</v>
      </c>
      <c r="N272" s="228" t="s">
        <v>1234</v>
      </c>
      <c r="O272" s="228" t="s">
        <v>192</v>
      </c>
      <c r="P272" s="230" t="s">
        <v>213</v>
      </c>
      <c r="Q272" s="230" t="s">
        <v>303</v>
      </c>
      <c r="R272" s="230"/>
      <c r="S272" s="230">
        <v>0</v>
      </c>
      <c r="T272" s="230">
        <v>0</v>
      </c>
      <c r="U272" s="234">
        <v>350</v>
      </c>
      <c r="V272" s="234">
        <v>280</v>
      </c>
      <c r="W272" s="234">
        <v>0</v>
      </c>
      <c r="X272" s="234">
        <v>0</v>
      </c>
      <c r="Y272" s="234">
        <v>20</v>
      </c>
      <c r="Z272" s="235">
        <f t="shared" si="90"/>
        <v>1500</v>
      </c>
      <c r="AA272" s="235">
        <f t="shared" si="90"/>
        <v>1500</v>
      </c>
      <c r="AB272" s="236">
        <f t="shared" si="90"/>
        <v>1500</v>
      </c>
      <c r="AC272" s="236">
        <f t="shared" si="90"/>
        <v>1500</v>
      </c>
      <c r="AD272" s="234">
        <v>500</v>
      </c>
      <c r="AE272" s="234">
        <v>500</v>
      </c>
      <c r="AF272" s="237">
        <v>1280</v>
      </c>
      <c r="AG272" s="237">
        <v>1280</v>
      </c>
      <c r="AH272" s="234">
        <v>1000</v>
      </c>
      <c r="AI272" s="234">
        <v>1000</v>
      </c>
      <c r="AJ272" s="237">
        <v>220</v>
      </c>
      <c r="AK272" s="237">
        <v>220</v>
      </c>
      <c r="AL272" s="234"/>
      <c r="AM272" s="234">
        <v>0</v>
      </c>
      <c r="AN272" s="237">
        <v>0</v>
      </c>
      <c r="AO272" s="237">
        <v>0</v>
      </c>
      <c r="AP272" s="234"/>
      <c r="AQ272" s="234">
        <v>0</v>
      </c>
      <c r="AR272" s="237">
        <v>0</v>
      </c>
      <c r="AS272" s="237">
        <v>0</v>
      </c>
      <c r="AT272" s="230"/>
      <c r="AU272" s="230"/>
      <c r="AV272" s="238">
        <f t="shared" si="91"/>
        <v>3</v>
      </c>
      <c r="AW272" s="238">
        <f t="shared" si="91"/>
        <v>5</v>
      </c>
      <c r="AX272" s="234">
        <v>2</v>
      </c>
      <c r="AY272" s="234">
        <v>3</v>
      </c>
      <c r="AZ272" s="229">
        <v>1</v>
      </c>
      <c r="BA272" s="234">
        <v>2</v>
      </c>
      <c r="BB272" s="229"/>
      <c r="BC272" s="234">
        <v>0</v>
      </c>
      <c r="BD272" s="232">
        <v>45168</v>
      </c>
      <c r="BE272" s="232">
        <v>45093</v>
      </c>
      <c r="BF272" s="239" t="s">
        <v>666</v>
      </c>
      <c r="BG272" s="230" t="s">
        <v>197</v>
      </c>
      <c r="BH272" s="230">
        <v>0</v>
      </c>
      <c r="BI272" s="240"/>
      <c r="BJ272" s="241">
        <v>0</v>
      </c>
      <c r="BK272" s="242" t="s">
        <v>468</v>
      </c>
      <c r="BL272" s="242"/>
      <c r="BM272" s="242" t="s">
        <v>197</v>
      </c>
      <c r="BN272" s="231" t="s">
        <v>200</v>
      </c>
      <c r="BO272" s="231">
        <f t="shared" si="92"/>
        <v>2023</v>
      </c>
      <c r="BP272" s="231">
        <f t="shared" si="93"/>
        <v>3</v>
      </c>
      <c r="BQ272" s="231" t="str">
        <f t="shared" si="88"/>
        <v>MMMM</v>
      </c>
      <c r="BR272" s="231"/>
      <c r="BS272" s="231">
        <f t="shared" si="94"/>
        <v>30</v>
      </c>
      <c r="BT272" s="231"/>
      <c r="BU272" s="231" t="s">
        <v>241</v>
      </c>
      <c r="BV272" s="231"/>
      <c r="BW272" s="231"/>
      <c r="BX272" s="231"/>
      <c r="BY272" s="231"/>
      <c r="BZ272" s="238">
        <f t="shared" si="95"/>
        <v>2</v>
      </c>
      <c r="CA272" s="231"/>
      <c r="CB272" s="231" t="str">
        <f t="shared" ref="CB272:CB277" si="101">+IF(BN272="йирик",CONCATENATE(E272," Инвестициялар, саноат ва савдо бош бошқармаси бошлиғи"),IF(BN272="ўрта",CONCATENATE(E272," Инвестициялар, саноат ва савдо бош бошқармаси бошлиғи биринчи ўринбосари"),_xlfn.CONCAT(F272," ҳокими ўринбосари")))</f>
        <v>Хива шаҳар ҳокими ўринбосари</v>
      </c>
      <c r="CC272" s="231" t="s">
        <v>304</v>
      </c>
      <c r="CD272" s="231" t="s">
        <v>305</v>
      </c>
      <c r="CE272" s="231" t="s">
        <v>206</v>
      </c>
      <c r="CF272" s="231" t="s">
        <v>1225</v>
      </c>
      <c r="CG272" s="231" t="s">
        <v>204</v>
      </c>
      <c r="CH272" s="231"/>
      <c r="CI272" s="231"/>
      <c r="CJ272" s="231"/>
      <c r="CK272" s="243">
        <v>1</v>
      </c>
      <c r="CL272" s="243">
        <v>0</v>
      </c>
      <c r="CM272" s="244">
        <f t="shared" si="98"/>
        <v>-1</v>
      </c>
      <c r="CN272" s="243"/>
      <c r="CO272" s="243">
        <f t="shared" si="99"/>
        <v>-1</v>
      </c>
      <c r="CP272" s="245">
        <f t="shared" si="100"/>
        <v>-4</v>
      </c>
      <c r="CR272" s="226"/>
    </row>
    <row r="273" spans="1:96" s="246" customFormat="1" ht="39" customHeight="1" x14ac:dyDescent="0.25">
      <c r="A273" s="227">
        <v>2</v>
      </c>
      <c r="B273" s="228">
        <f t="shared" si="97"/>
        <v>264</v>
      </c>
      <c r="C273" s="229">
        <v>19278</v>
      </c>
      <c r="D273" s="228" t="s">
        <v>185</v>
      </c>
      <c r="E273" s="228" t="s">
        <v>2</v>
      </c>
      <c r="F273" s="230" t="s">
        <v>98</v>
      </c>
      <c r="G273" s="231" t="s">
        <v>1283</v>
      </c>
      <c r="H273" s="231" t="s">
        <v>1241</v>
      </c>
      <c r="I273" s="230" t="s">
        <v>1284</v>
      </c>
      <c r="J273" s="232">
        <f t="shared" si="89"/>
        <v>0</v>
      </c>
      <c r="K273" s="232">
        <v>45168</v>
      </c>
      <c r="L273" s="230" t="s">
        <v>189</v>
      </c>
      <c r="M273" s="233">
        <v>307223800</v>
      </c>
      <c r="N273" s="228" t="s">
        <v>1285</v>
      </c>
      <c r="O273" s="228" t="s">
        <v>252</v>
      </c>
      <c r="P273" s="230" t="s">
        <v>213</v>
      </c>
      <c r="Q273" s="230" t="s">
        <v>214</v>
      </c>
      <c r="R273" s="230"/>
      <c r="S273" s="230" t="s">
        <v>215</v>
      </c>
      <c r="T273" s="230">
        <v>5</v>
      </c>
      <c r="U273" s="234">
        <v>100</v>
      </c>
      <c r="V273" s="234">
        <v>80</v>
      </c>
      <c r="W273" s="234">
        <v>0</v>
      </c>
      <c r="X273" s="234">
        <v>0</v>
      </c>
      <c r="Y273" s="234">
        <v>5</v>
      </c>
      <c r="Z273" s="235">
        <f t="shared" si="90"/>
        <v>321</v>
      </c>
      <c r="AA273" s="235">
        <f t="shared" si="90"/>
        <v>321</v>
      </c>
      <c r="AB273" s="236">
        <f t="shared" si="90"/>
        <v>321</v>
      </c>
      <c r="AC273" s="236">
        <f t="shared" si="90"/>
        <v>321</v>
      </c>
      <c r="AD273" s="234">
        <v>71</v>
      </c>
      <c r="AE273" s="234">
        <v>71</v>
      </c>
      <c r="AF273" s="237">
        <v>192</v>
      </c>
      <c r="AG273" s="237">
        <v>192</v>
      </c>
      <c r="AH273" s="234">
        <v>250</v>
      </c>
      <c r="AI273" s="234">
        <v>250</v>
      </c>
      <c r="AJ273" s="237">
        <v>129</v>
      </c>
      <c r="AK273" s="237">
        <v>129</v>
      </c>
      <c r="AL273" s="234"/>
      <c r="AM273" s="234">
        <v>0</v>
      </c>
      <c r="AN273" s="237">
        <v>0</v>
      </c>
      <c r="AO273" s="237">
        <v>0</v>
      </c>
      <c r="AP273" s="234"/>
      <c r="AQ273" s="234">
        <v>0</v>
      </c>
      <c r="AR273" s="237">
        <v>0</v>
      </c>
      <c r="AS273" s="237">
        <v>0</v>
      </c>
      <c r="AT273" s="230"/>
      <c r="AU273" s="230"/>
      <c r="AV273" s="238">
        <f t="shared" si="91"/>
        <v>3</v>
      </c>
      <c r="AW273" s="238">
        <f t="shared" si="91"/>
        <v>5</v>
      </c>
      <c r="AX273" s="234">
        <v>3</v>
      </c>
      <c r="AY273" s="234">
        <v>3</v>
      </c>
      <c r="AZ273" s="229"/>
      <c r="BA273" s="234">
        <v>2</v>
      </c>
      <c r="BB273" s="229"/>
      <c r="BC273" s="234">
        <v>0</v>
      </c>
      <c r="BD273" s="232">
        <v>45168</v>
      </c>
      <c r="BE273" s="232">
        <v>44998</v>
      </c>
      <c r="BF273" s="239" t="s">
        <v>291</v>
      </c>
      <c r="BG273" s="230" t="s">
        <v>197</v>
      </c>
      <c r="BH273" s="230">
        <v>0</v>
      </c>
      <c r="BI273" s="240"/>
      <c r="BJ273" s="241">
        <v>0</v>
      </c>
      <c r="BK273" s="242" t="s">
        <v>468</v>
      </c>
      <c r="BL273" s="242"/>
      <c r="BM273" s="242" t="s">
        <v>197</v>
      </c>
      <c r="BN273" s="231" t="s">
        <v>200</v>
      </c>
      <c r="BO273" s="231">
        <f t="shared" si="92"/>
        <v>2023</v>
      </c>
      <c r="BP273" s="231">
        <f t="shared" si="93"/>
        <v>3</v>
      </c>
      <c r="BQ273" s="231" t="str">
        <f t="shared" si="88"/>
        <v>MMMM</v>
      </c>
      <c r="BR273" s="231"/>
      <c r="BS273" s="231">
        <f t="shared" si="94"/>
        <v>30</v>
      </c>
      <c r="BT273" s="231">
        <v>17</v>
      </c>
      <c r="BU273" s="231" t="s">
        <v>481</v>
      </c>
      <c r="BV273" s="231">
        <v>1</v>
      </c>
      <c r="BW273" s="231"/>
      <c r="BX273" s="231"/>
      <c r="BY273" s="231"/>
      <c r="BZ273" s="238">
        <f t="shared" si="95"/>
        <v>2</v>
      </c>
      <c r="CA273" s="231"/>
      <c r="CB273" s="231" t="str">
        <f t="shared" si="101"/>
        <v>Хива шаҳар ҳокими ўринбосари</v>
      </c>
      <c r="CC273" s="231" t="s">
        <v>219</v>
      </c>
      <c r="CD273" s="231" t="s">
        <v>220</v>
      </c>
      <c r="CE273" s="231" t="s">
        <v>221</v>
      </c>
      <c r="CF273" s="231" t="s">
        <v>1239</v>
      </c>
      <c r="CG273" s="231" t="s">
        <v>206</v>
      </c>
      <c r="CH273" s="231"/>
      <c r="CI273" s="231"/>
      <c r="CJ273" s="231"/>
      <c r="CK273" s="243">
        <v>1</v>
      </c>
      <c r="CL273" s="243">
        <v>1</v>
      </c>
      <c r="CM273" s="244">
        <f t="shared" si="98"/>
        <v>0</v>
      </c>
      <c r="CN273" s="243"/>
      <c r="CO273" s="243">
        <f t="shared" si="99"/>
        <v>0</v>
      </c>
      <c r="CP273" s="245">
        <f t="shared" si="100"/>
        <v>-3</v>
      </c>
      <c r="CR273" s="226"/>
    </row>
    <row r="274" spans="1:96" s="246" customFormat="1" ht="39" customHeight="1" x14ac:dyDescent="0.25">
      <c r="A274" s="227">
        <v>2</v>
      </c>
      <c r="B274" s="228">
        <f t="shared" si="97"/>
        <v>265</v>
      </c>
      <c r="C274" s="229">
        <v>19318</v>
      </c>
      <c r="D274" s="228" t="s">
        <v>185</v>
      </c>
      <c r="E274" s="228" t="s">
        <v>2</v>
      </c>
      <c r="F274" s="230" t="s">
        <v>98</v>
      </c>
      <c r="G274" s="231" t="s">
        <v>1286</v>
      </c>
      <c r="H274" s="231" t="s">
        <v>1287</v>
      </c>
      <c r="I274" s="230" t="s">
        <v>1288</v>
      </c>
      <c r="J274" s="232">
        <f t="shared" si="89"/>
        <v>0</v>
      </c>
      <c r="K274" s="232">
        <v>45290</v>
      </c>
      <c r="L274" s="230" t="s">
        <v>189</v>
      </c>
      <c r="M274" s="233">
        <v>307150426</v>
      </c>
      <c r="N274" s="228" t="s">
        <v>1289</v>
      </c>
      <c r="O274" s="228" t="s">
        <v>277</v>
      </c>
      <c r="P274" s="230" t="s">
        <v>193</v>
      </c>
      <c r="Q274" s="230" t="s">
        <v>316</v>
      </c>
      <c r="R274" s="230" t="s">
        <v>317</v>
      </c>
      <c r="S274" s="230" t="s">
        <v>318</v>
      </c>
      <c r="T274" s="230">
        <v>6</v>
      </c>
      <c r="U274" s="234">
        <v>45</v>
      </c>
      <c r="V274" s="234"/>
      <c r="W274" s="234">
        <v>0</v>
      </c>
      <c r="X274" s="234">
        <v>0</v>
      </c>
      <c r="Y274" s="234">
        <v>3</v>
      </c>
      <c r="Z274" s="235">
        <f t="shared" si="90"/>
        <v>300</v>
      </c>
      <c r="AA274" s="235">
        <f t="shared" si="90"/>
        <v>300</v>
      </c>
      <c r="AB274" s="236">
        <f t="shared" si="90"/>
        <v>300</v>
      </c>
      <c r="AC274" s="236">
        <f t="shared" si="90"/>
        <v>300</v>
      </c>
      <c r="AD274" s="234">
        <v>150</v>
      </c>
      <c r="AE274" s="234">
        <v>150</v>
      </c>
      <c r="AF274" s="237">
        <v>269</v>
      </c>
      <c r="AG274" s="237">
        <v>269</v>
      </c>
      <c r="AH274" s="234">
        <v>150</v>
      </c>
      <c r="AI274" s="234">
        <v>150</v>
      </c>
      <c r="AJ274" s="237">
        <v>31</v>
      </c>
      <c r="AK274" s="237">
        <v>31</v>
      </c>
      <c r="AL274" s="234"/>
      <c r="AM274" s="234">
        <v>0</v>
      </c>
      <c r="AN274" s="237">
        <v>0</v>
      </c>
      <c r="AO274" s="237">
        <v>0</v>
      </c>
      <c r="AP274" s="234"/>
      <c r="AQ274" s="234">
        <v>0</v>
      </c>
      <c r="AR274" s="237">
        <v>0</v>
      </c>
      <c r="AS274" s="237">
        <v>0</v>
      </c>
      <c r="AT274" s="230"/>
      <c r="AU274" s="230"/>
      <c r="AV274" s="238">
        <f t="shared" si="91"/>
        <v>3</v>
      </c>
      <c r="AW274" s="238">
        <f t="shared" si="91"/>
        <v>5</v>
      </c>
      <c r="AX274" s="234">
        <v>3</v>
      </c>
      <c r="AY274" s="234">
        <v>3</v>
      </c>
      <c r="AZ274" s="229"/>
      <c r="BA274" s="234">
        <v>2</v>
      </c>
      <c r="BB274" s="229"/>
      <c r="BC274" s="234">
        <v>0</v>
      </c>
      <c r="BD274" s="232">
        <v>45290</v>
      </c>
      <c r="BE274" s="232">
        <v>44998</v>
      </c>
      <c r="BF274" s="239" t="s">
        <v>442</v>
      </c>
      <c r="BG274" s="230" t="s">
        <v>197</v>
      </c>
      <c r="BH274" s="230">
        <v>0</v>
      </c>
      <c r="BI274" s="240"/>
      <c r="BJ274" s="241">
        <v>0</v>
      </c>
      <c r="BK274" s="242" t="s">
        <v>468</v>
      </c>
      <c r="BL274" s="242"/>
      <c r="BM274" s="242" t="s">
        <v>197</v>
      </c>
      <c r="BN274" s="231" t="s">
        <v>200</v>
      </c>
      <c r="BO274" s="231">
        <f t="shared" si="92"/>
        <v>2023</v>
      </c>
      <c r="BP274" s="231">
        <f t="shared" si="93"/>
        <v>4</v>
      </c>
      <c r="BQ274" s="231" t="str">
        <f t="shared" si="88"/>
        <v>MMMM</v>
      </c>
      <c r="BR274" s="231"/>
      <c r="BS274" s="231">
        <f t="shared" si="94"/>
        <v>30</v>
      </c>
      <c r="BT274" s="231">
        <v>17</v>
      </c>
      <c r="BU274" s="231" t="s">
        <v>481</v>
      </c>
      <c r="BV274" s="231">
        <v>1</v>
      </c>
      <c r="BW274" s="231"/>
      <c r="BX274" s="231"/>
      <c r="BY274" s="231"/>
      <c r="BZ274" s="238">
        <f t="shared" si="95"/>
        <v>2</v>
      </c>
      <c r="CA274" s="231"/>
      <c r="CB274" s="231" t="str">
        <f t="shared" si="101"/>
        <v>Хива шаҳар ҳокими ўринбосари</v>
      </c>
      <c r="CC274" s="231" t="s">
        <v>233</v>
      </c>
      <c r="CD274" s="231" t="s">
        <v>320</v>
      </c>
      <c r="CE274" s="231" t="s">
        <v>206</v>
      </c>
      <c r="CF274" s="231" t="s">
        <v>1225</v>
      </c>
      <c r="CG274" s="231" t="s">
        <v>204</v>
      </c>
      <c r="CH274" s="231"/>
      <c r="CI274" s="231"/>
      <c r="CJ274" s="231"/>
      <c r="CK274" s="243">
        <v>0</v>
      </c>
      <c r="CL274" s="243">
        <v>0</v>
      </c>
      <c r="CM274" s="244">
        <f t="shared" si="98"/>
        <v>0</v>
      </c>
      <c r="CN274" s="243"/>
      <c r="CO274" s="243">
        <f t="shared" si="99"/>
        <v>0</v>
      </c>
      <c r="CP274" s="245">
        <f t="shared" si="100"/>
        <v>-3</v>
      </c>
      <c r="CR274" s="226"/>
    </row>
    <row r="275" spans="1:96" s="246" customFormat="1" ht="39" customHeight="1" x14ac:dyDescent="0.25">
      <c r="A275" s="227">
        <v>2</v>
      </c>
      <c r="B275" s="228">
        <f t="shared" si="97"/>
        <v>266</v>
      </c>
      <c r="C275" s="229">
        <v>19296</v>
      </c>
      <c r="D275" s="228" t="s">
        <v>185</v>
      </c>
      <c r="E275" s="228" t="s">
        <v>2</v>
      </c>
      <c r="F275" s="230" t="s">
        <v>98</v>
      </c>
      <c r="G275" s="231" t="s">
        <v>1290</v>
      </c>
      <c r="H275" s="231" t="s">
        <v>1291</v>
      </c>
      <c r="I275" s="230" t="s">
        <v>1292</v>
      </c>
      <c r="J275" s="232">
        <f t="shared" si="89"/>
        <v>0</v>
      </c>
      <c r="K275" s="232">
        <v>45015</v>
      </c>
      <c r="L275" s="230" t="s">
        <v>189</v>
      </c>
      <c r="M275" s="233">
        <v>306910739</v>
      </c>
      <c r="N275" s="228" t="s">
        <v>1257</v>
      </c>
      <c r="O275" s="228" t="s">
        <v>277</v>
      </c>
      <c r="P275" s="230" t="s">
        <v>193</v>
      </c>
      <c r="Q275" s="230" t="s">
        <v>316</v>
      </c>
      <c r="R275" s="230" t="s">
        <v>1293</v>
      </c>
      <c r="S275" s="230" t="s">
        <v>318</v>
      </c>
      <c r="T275" s="230">
        <v>6</v>
      </c>
      <c r="U275" s="234">
        <v>45</v>
      </c>
      <c r="V275" s="234"/>
      <c r="W275" s="234">
        <v>0</v>
      </c>
      <c r="X275" s="234">
        <v>0</v>
      </c>
      <c r="Y275" s="234">
        <v>3</v>
      </c>
      <c r="Z275" s="235">
        <f t="shared" si="90"/>
        <v>300</v>
      </c>
      <c r="AA275" s="235">
        <f t="shared" si="90"/>
        <v>300</v>
      </c>
      <c r="AB275" s="236">
        <f t="shared" si="90"/>
        <v>300</v>
      </c>
      <c r="AC275" s="236">
        <f t="shared" si="90"/>
        <v>300</v>
      </c>
      <c r="AD275" s="234">
        <v>200</v>
      </c>
      <c r="AE275" s="234">
        <v>200</v>
      </c>
      <c r="AF275" s="237">
        <v>120</v>
      </c>
      <c r="AG275" s="237">
        <v>120</v>
      </c>
      <c r="AH275" s="234">
        <v>100</v>
      </c>
      <c r="AI275" s="234">
        <v>100</v>
      </c>
      <c r="AJ275" s="237">
        <v>180</v>
      </c>
      <c r="AK275" s="237">
        <v>180</v>
      </c>
      <c r="AL275" s="234"/>
      <c r="AM275" s="234">
        <v>0</v>
      </c>
      <c r="AN275" s="237">
        <v>0</v>
      </c>
      <c r="AO275" s="237">
        <v>0</v>
      </c>
      <c r="AP275" s="234"/>
      <c r="AQ275" s="234">
        <v>0</v>
      </c>
      <c r="AR275" s="237">
        <v>0</v>
      </c>
      <c r="AS275" s="237">
        <v>0</v>
      </c>
      <c r="AT275" s="230"/>
      <c r="AU275" s="230"/>
      <c r="AV275" s="238">
        <f t="shared" si="91"/>
        <v>3</v>
      </c>
      <c r="AW275" s="238">
        <f t="shared" si="91"/>
        <v>5</v>
      </c>
      <c r="AX275" s="234">
        <v>3</v>
      </c>
      <c r="AY275" s="234">
        <v>3</v>
      </c>
      <c r="AZ275" s="229"/>
      <c r="BA275" s="234">
        <v>2</v>
      </c>
      <c r="BB275" s="229"/>
      <c r="BC275" s="234">
        <v>0</v>
      </c>
      <c r="BD275" s="232">
        <v>45015</v>
      </c>
      <c r="BE275" s="232">
        <v>44998</v>
      </c>
      <c r="BF275" s="239" t="s">
        <v>356</v>
      </c>
      <c r="BG275" s="230" t="s">
        <v>197</v>
      </c>
      <c r="BH275" s="230">
        <v>0</v>
      </c>
      <c r="BI275" s="240"/>
      <c r="BJ275" s="241">
        <v>0</v>
      </c>
      <c r="BK275" s="242" t="s">
        <v>468</v>
      </c>
      <c r="BL275" s="242"/>
      <c r="BM275" s="242" t="s">
        <v>197</v>
      </c>
      <c r="BN275" s="231" t="s">
        <v>200</v>
      </c>
      <c r="BO275" s="231">
        <f t="shared" si="92"/>
        <v>2023</v>
      </c>
      <c r="BP275" s="231">
        <f t="shared" si="93"/>
        <v>1</v>
      </c>
      <c r="BQ275" s="231" t="str">
        <f t="shared" si="88"/>
        <v>MMMM</v>
      </c>
      <c r="BR275" s="231" t="s">
        <v>255</v>
      </c>
      <c r="BS275" s="231">
        <f t="shared" si="94"/>
        <v>30</v>
      </c>
      <c r="BT275" s="231">
        <v>17</v>
      </c>
      <c r="BU275" s="231" t="s">
        <v>481</v>
      </c>
      <c r="BV275" s="231">
        <v>1</v>
      </c>
      <c r="BW275" s="231"/>
      <c r="BX275" s="231"/>
      <c r="BY275" s="231"/>
      <c r="BZ275" s="238">
        <f t="shared" si="95"/>
        <v>2</v>
      </c>
      <c r="CA275" s="231"/>
      <c r="CB275" s="231" t="str">
        <f t="shared" si="101"/>
        <v>Хива шаҳар ҳокими ўринбосари</v>
      </c>
      <c r="CC275" s="231" t="s">
        <v>233</v>
      </c>
      <c r="CD275" s="231" t="s">
        <v>320</v>
      </c>
      <c r="CE275" s="231" t="s">
        <v>206</v>
      </c>
      <c r="CF275" s="231" t="s">
        <v>1239</v>
      </c>
      <c r="CG275" s="231" t="s">
        <v>206</v>
      </c>
      <c r="CH275" s="231"/>
      <c r="CI275" s="231"/>
      <c r="CJ275" s="231"/>
      <c r="CK275" s="243">
        <v>0</v>
      </c>
      <c r="CL275" s="243">
        <v>0</v>
      </c>
      <c r="CM275" s="244">
        <f t="shared" si="98"/>
        <v>0</v>
      </c>
      <c r="CN275" s="243"/>
      <c r="CO275" s="243">
        <f t="shared" si="99"/>
        <v>0</v>
      </c>
      <c r="CP275" s="245">
        <f t="shared" si="100"/>
        <v>-3</v>
      </c>
      <c r="CR275" s="226"/>
    </row>
    <row r="276" spans="1:96" s="246" customFormat="1" ht="39" customHeight="1" x14ac:dyDescent="0.25">
      <c r="A276" s="227">
        <v>2</v>
      </c>
      <c r="B276" s="228">
        <f t="shared" si="97"/>
        <v>267</v>
      </c>
      <c r="C276" s="229">
        <v>19299</v>
      </c>
      <c r="D276" s="228" t="s">
        <v>185</v>
      </c>
      <c r="E276" s="228" t="s">
        <v>2</v>
      </c>
      <c r="F276" s="230" t="s">
        <v>98</v>
      </c>
      <c r="G276" s="231" t="s">
        <v>1294</v>
      </c>
      <c r="H276" s="231" t="s">
        <v>1295</v>
      </c>
      <c r="I276" s="230" t="s">
        <v>1296</v>
      </c>
      <c r="J276" s="232">
        <f t="shared" si="89"/>
        <v>0</v>
      </c>
      <c r="K276" s="232">
        <v>45290</v>
      </c>
      <c r="L276" s="230" t="s">
        <v>189</v>
      </c>
      <c r="M276" s="233">
        <v>306802444</v>
      </c>
      <c r="N276" s="228" t="s">
        <v>1224</v>
      </c>
      <c r="O276" s="228" t="s">
        <v>192</v>
      </c>
      <c r="P276" s="230" t="s">
        <v>193</v>
      </c>
      <c r="Q276" s="230" t="s">
        <v>447</v>
      </c>
      <c r="R276" s="230"/>
      <c r="S276" s="230" t="s">
        <v>195</v>
      </c>
      <c r="T276" s="230" t="s">
        <v>184</v>
      </c>
      <c r="U276" s="234">
        <v>180</v>
      </c>
      <c r="V276" s="234"/>
      <c r="W276" s="234">
        <v>0</v>
      </c>
      <c r="X276" s="234">
        <v>0</v>
      </c>
      <c r="Y276" s="234">
        <v>8</v>
      </c>
      <c r="Z276" s="235">
        <f t="shared" si="90"/>
        <v>700</v>
      </c>
      <c r="AA276" s="235">
        <f t="shared" si="90"/>
        <v>700</v>
      </c>
      <c r="AB276" s="236">
        <f t="shared" si="90"/>
        <v>700</v>
      </c>
      <c r="AC276" s="236">
        <f t="shared" si="90"/>
        <v>700</v>
      </c>
      <c r="AD276" s="234">
        <v>400</v>
      </c>
      <c r="AE276" s="234">
        <v>400</v>
      </c>
      <c r="AF276" s="237">
        <v>700</v>
      </c>
      <c r="AG276" s="237">
        <v>700</v>
      </c>
      <c r="AH276" s="234">
        <v>300</v>
      </c>
      <c r="AI276" s="234">
        <v>300</v>
      </c>
      <c r="AJ276" s="237">
        <v>0</v>
      </c>
      <c r="AK276" s="237">
        <v>0</v>
      </c>
      <c r="AL276" s="234"/>
      <c r="AM276" s="234">
        <v>0</v>
      </c>
      <c r="AN276" s="237">
        <v>0</v>
      </c>
      <c r="AO276" s="237">
        <v>0</v>
      </c>
      <c r="AP276" s="234"/>
      <c r="AQ276" s="234">
        <v>0</v>
      </c>
      <c r="AR276" s="237">
        <v>0</v>
      </c>
      <c r="AS276" s="237">
        <v>0</v>
      </c>
      <c r="AT276" s="230"/>
      <c r="AU276" s="230"/>
      <c r="AV276" s="238">
        <f t="shared" si="91"/>
        <v>3</v>
      </c>
      <c r="AW276" s="238">
        <f t="shared" si="91"/>
        <v>5</v>
      </c>
      <c r="AX276" s="234">
        <v>3</v>
      </c>
      <c r="AY276" s="234">
        <v>3</v>
      </c>
      <c r="AZ276" s="229"/>
      <c r="BA276" s="234">
        <v>2</v>
      </c>
      <c r="BB276" s="229"/>
      <c r="BC276" s="234">
        <v>0</v>
      </c>
      <c r="BD276" s="232">
        <v>45290</v>
      </c>
      <c r="BE276" s="232">
        <v>44998</v>
      </c>
      <c r="BF276" s="239" t="s">
        <v>319</v>
      </c>
      <c r="BG276" s="230" t="s">
        <v>231</v>
      </c>
      <c r="BH276" s="230">
        <v>0</v>
      </c>
      <c r="BI276" s="240"/>
      <c r="BJ276" s="241">
        <v>0</v>
      </c>
      <c r="BK276" s="242" t="s">
        <v>468</v>
      </c>
      <c r="BL276" s="242"/>
      <c r="BM276" s="242" t="s">
        <v>197</v>
      </c>
      <c r="BN276" s="231" t="s">
        <v>200</v>
      </c>
      <c r="BO276" s="231">
        <f t="shared" si="92"/>
        <v>2023</v>
      </c>
      <c r="BP276" s="231">
        <f t="shared" si="93"/>
        <v>4</v>
      </c>
      <c r="BQ276" s="231" t="str">
        <f t="shared" si="88"/>
        <v>MMMM</v>
      </c>
      <c r="BR276" s="231"/>
      <c r="BS276" s="231">
        <f t="shared" si="94"/>
        <v>30</v>
      </c>
      <c r="BT276" s="231">
        <v>17</v>
      </c>
      <c r="BU276" s="231" t="s">
        <v>481</v>
      </c>
      <c r="BV276" s="231">
        <v>1</v>
      </c>
      <c r="BW276" s="231"/>
      <c r="BX276" s="231"/>
      <c r="BY276" s="231"/>
      <c r="BZ276" s="238">
        <f t="shared" si="95"/>
        <v>2</v>
      </c>
      <c r="CA276" s="231"/>
      <c r="CB276" s="231" t="str">
        <f t="shared" si="101"/>
        <v>Хива шаҳар ҳокими ўринбосари</v>
      </c>
      <c r="CC276" s="231" t="s">
        <v>202</v>
      </c>
      <c r="CD276" s="231" t="s">
        <v>1230</v>
      </c>
      <c r="CE276" s="231" t="s">
        <v>204</v>
      </c>
      <c r="CF276" s="231" t="s">
        <v>1239</v>
      </c>
      <c r="CG276" s="231" t="s">
        <v>206</v>
      </c>
      <c r="CH276" s="231"/>
      <c r="CI276" s="231"/>
      <c r="CJ276" s="231"/>
      <c r="CK276" s="243">
        <v>1</v>
      </c>
      <c r="CL276" s="243">
        <v>1</v>
      </c>
      <c r="CM276" s="244">
        <f t="shared" si="98"/>
        <v>0</v>
      </c>
      <c r="CN276" s="243"/>
      <c r="CO276" s="243">
        <f t="shared" si="99"/>
        <v>0</v>
      </c>
      <c r="CP276" s="245">
        <f t="shared" si="100"/>
        <v>-3</v>
      </c>
      <c r="CR276" s="226"/>
    </row>
    <row r="277" spans="1:96" s="246" customFormat="1" ht="39" customHeight="1" x14ac:dyDescent="0.25">
      <c r="A277" s="227">
        <v>2</v>
      </c>
      <c r="B277" s="228">
        <f t="shared" si="97"/>
        <v>268</v>
      </c>
      <c r="C277" s="229">
        <v>19277</v>
      </c>
      <c r="D277" s="228" t="s">
        <v>185</v>
      </c>
      <c r="E277" s="228" t="s">
        <v>2</v>
      </c>
      <c r="F277" s="230" t="s">
        <v>98</v>
      </c>
      <c r="G277" s="231" t="s">
        <v>1297</v>
      </c>
      <c r="H277" s="231" t="s">
        <v>1298</v>
      </c>
      <c r="I277" s="230" t="s">
        <v>1299</v>
      </c>
      <c r="J277" s="232">
        <f t="shared" si="89"/>
        <v>0</v>
      </c>
      <c r="K277" s="232">
        <v>45290</v>
      </c>
      <c r="L277" s="230" t="s">
        <v>189</v>
      </c>
      <c r="M277" s="233">
        <v>306700120</v>
      </c>
      <c r="N277" s="228" t="s">
        <v>1246</v>
      </c>
      <c r="O277" s="228" t="s">
        <v>212</v>
      </c>
      <c r="P277" s="230" t="s">
        <v>193</v>
      </c>
      <c r="Q277" s="230" t="s">
        <v>194</v>
      </c>
      <c r="R277" s="230"/>
      <c r="S277" s="230" t="s">
        <v>195</v>
      </c>
      <c r="T277" s="230" t="s">
        <v>184</v>
      </c>
      <c r="U277" s="234">
        <v>500</v>
      </c>
      <c r="V277" s="234"/>
      <c r="W277" s="234">
        <v>0</v>
      </c>
      <c r="X277" s="234">
        <v>0</v>
      </c>
      <c r="Y277" s="234">
        <v>25</v>
      </c>
      <c r="Z277" s="235">
        <f t="shared" si="90"/>
        <v>2150</v>
      </c>
      <c r="AA277" s="235">
        <f t="shared" si="90"/>
        <v>2150</v>
      </c>
      <c r="AB277" s="236">
        <f t="shared" si="90"/>
        <v>2150</v>
      </c>
      <c r="AC277" s="236">
        <f t="shared" si="90"/>
        <v>2150</v>
      </c>
      <c r="AD277" s="234">
        <v>500</v>
      </c>
      <c r="AE277" s="234">
        <v>500</v>
      </c>
      <c r="AF277" s="237">
        <v>1100</v>
      </c>
      <c r="AG277" s="237">
        <v>1100</v>
      </c>
      <c r="AH277" s="234">
        <v>1650</v>
      </c>
      <c r="AI277" s="234">
        <v>1650</v>
      </c>
      <c r="AJ277" s="237">
        <v>1050</v>
      </c>
      <c r="AK277" s="237">
        <v>1050</v>
      </c>
      <c r="AL277" s="234"/>
      <c r="AM277" s="234">
        <v>0</v>
      </c>
      <c r="AN277" s="237">
        <v>0</v>
      </c>
      <c r="AO277" s="237">
        <v>0</v>
      </c>
      <c r="AP277" s="234"/>
      <c r="AQ277" s="234">
        <v>0</v>
      </c>
      <c r="AR277" s="237">
        <v>0</v>
      </c>
      <c r="AS277" s="237">
        <v>0</v>
      </c>
      <c r="AT277" s="230"/>
      <c r="AU277" s="230"/>
      <c r="AV277" s="238">
        <f t="shared" si="91"/>
        <v>15</v>
      </c>
      <c r="AW277" s="238">
        <f t="shared" si="91"/>
        <v>15</v>
      </c>
      <c r="AX277" s="234">
        <v>8</v>
      </c>
      <c r="AY277" s="234">
        <v>6</v>
      </c>
      <c r="AZ277" s="229">
        <v>2</v>
      </c>
      <c r="BA277" s="234">
        <v>4</v>
      </c>
      <c r="BB277" s="229">
        <v>5</v>
      </c>
      <c r="BC277" s="234">
        <v>5</v>
      </c>
      <c r="BD277" s="232">
        <v>45290</v>
      </c>
      <c r="BE277" s="232">
        <v>44998</v>
      </c>
      <c r="BF277" s="239" t="s">
        <v>196</v>
      </c>
      <c r="BG277" s="230" t="s">
        <v>197</v>
      </c>
      <c r="BH277" s="230">
        <v>0</v>
      </c>
      <c r="BI277" s="240"/>
      <c r="BJ277" s="241">
        <v>0</v>
      </c>
      <c r="BK277" s="242" t="s">
        <v>468</v>
      </c>
      <c r="BL277" s="242"/>
      <c r="BM277" s="242" t="s">
        <v>197</v>
      </c>
      <c r="BN277" s="231" t="s">
        <v>200</v>
      </c>
      <c r="BO277" s="231">
        <f t="shared" si="92"/>
        <v>2023</v>
      </c>
      <c r="BP277" s="231">
        <f t="shared" si="93"/>
        <v>4</v>
      </c>
      <c r="BQ277" s="231" t="str">
        <f t="shared" si="88"/>
        <v>MMMM</v>
      </c>
      <c r="BR277" s="231"/>
      <c r="BS277" s="231">
        <f t="shared" si="94"/>
        <v>30</v>
      </c>
      <c r="BT277" s="231">
        <v>17</v>
      </c>
      <c r="BU277" s="231" t="s">
        <v>481</v>
      </c>
      <c r="BV277" s="231">
        <v>1</v>
      </c>
      <c r="BW277" s="231"/>
      <c r="BX277" s="231"/>
      <c r="BY277" s="231"/>
      <c r="BZ277" s="238">
        <f t="shared" si="95"/>
        <v>0</v>
      </c>
      <c r="CA277" s="231"/>
      <c r="CB277" s="231" t="str">
        <f t="shared" si="101"/>
        <v>Хива шаҳар ҳокими ўринбосари</v>
      </c>
      <c r="CC277" s="231" t="s">
        <v>202</v>
      </c>
      <c r="CD277" s="231" t="s">
        <v>1230</v>
      </c>
      <c r="CE277" s="231" t="s">
        <v>204</v>
      </c>
      <c r="CF277" s="231" t="s">
        <v>1231</v>
      </c>
      <c r="CG277" s="231" t="s">
        <v>472</v>
      </c>
      <c r="CH277" s="231"/>
      <c r="CI277" s="231"/>
      <c r="CJ277" s="231"/>
      <c r="CK277" s="243">
        <v>0</v>
      </c>
      <c r="CL277" s="243">
        <v>0</v>
      </c>
      <c r="CM277" s="244">
        <f t="shared" si="98"/>
        <v>0</v>
      </c>
      <c r="CN277" s="243"/>
      <c r="CO277" s="243">
        <f t="shared" si="99"/>
        <v>0</v>
      </c>
      <c r="CP277" s="245">
        <f t="shared" si="100"/>
        <v>-15</v>
      </c>
      <c r="CR277" s="226"/>
    </row>
    <row r="278" spans="1:96" s="246" customFormat="1" ht="39" customHeight="1" x14ac:dyDescent="0.25">
      <c r="A278" s="227">
        <v>2</v>
      </c>
      <c r="B278" s="228">
        <f t="shared" si="97"/>
        <v>269</v>
      </c>
      <c r="C278" s="229">
        <v>36699</v>
      </c>
      <c r="D278" s="228" t="s">
        <v>222</v>
      </c>
      <c r="E278" s="228" t="s">
        <v>2</v>
      </c>
      <c r="F278" s="230" t="s">
        <v>98</v>
      </c>
      <c r="G278" s="231" t="s">
        <v>1300</v>
      </c>
      <c r="H278" s="231" t="s">
        <v>1301</v>
      </c>
      <c r="I278" s="230" t="s">
        <v>1302</v>
      </c>
      <c r="J278" s="232">
        <f t="shared" si="89"/>
        <v>0</v>
      </c>
      <c r="K278" s="232">
        <v>45076</v>
      </c>
      <c r="L278" s="230" t="s">
        <v>189</v>
      </c>
      <c r="M278" s="242">
        <v>306611857</v>
      </c>
      <c r="N278" s="230" t="s">
        <v>1303</v>
      </c>
      <c r="O278" s="230" t="s">
        <v>277</v>
      </c>
      <c r="P278" s="230" t="s">
        <v>193</v>
      </c>
      <c r="Q278" s="230" t="s">
        <v>1304</v>
      </c>
      <c r="R278" s="230">
        <v>0</v>
      </c>
      <c r="S278" s="230">
        <v>0</v>
      </c>
      <c r="T278" s="230">
        <v>0</v>
      </c>
      <c r="U278" s="230">
        <v>0</v>
      </c>
      <c r="V278" s="230">
        <v>0</v>
      </c>
      <c r="W278" s="230">
        <v>0</v>
      </c>
      <c r="X278" s="230">
        <v>0</v>
      </c>
      <c r="Y278" s="234">
        <v>5</v>
      </c>
      <c r="Z278" s="235">
        <f t="shared" si="90"/>
        <v>320</v>
      </c>
      <c r="AA278" s="235">
        <f t="shared" si="90"/>
        <v>320</v>
      </c>
      <c r="AB278" s="236">
        <f t="shared" si="90"/>
        <v>320</v>
      </c>
      <c r="AC278" s="236">
        <f t="shared" si="90"/>
        <v>320</v>
      </c>
      <c r="AD278" s="234">
        <v>320</v>
      </c>
      <c r="AE278" s="234">
        <v>320</v>
      </c>
      <c r="AF278" s="236">
        <v>320</v>
      </c>
      <c r="AG278" s="236">
        <v>320</v>
      </c>
      <c r="AH278" s="234"/>
      <c r="AI278" s="234">
        <v>0</v>
      </c>
      <c r="AJ278" s="237">
        <v>0</v>
      </c>
      <c r="AK278" s="237">
        <v>0</v>
      </c>
      <c r="AL278" s="234"/>
      <c r="AM278" s="234">
        <v>0</v>
      </c>
      <c r="AN278" s="237">
        <v>0</v>
      </c>
      <c r="AO278" s="237">
        <v>0</v>
      </c>
      <c r="AP278" s="234"/>
      <c r="AQ278" s="234">
        <v>0</v>
      </c>
      <c r="AR278" s="236">
        <v>0</v>
      </c>
      <c r="AS278" s="236">
        <v>0</v>
      </c>
      <c r="AT278" s="230"/>
      <c r="AU278" s="230"/>
      <c r="AV278" s="238">
        <f t="shared" si="91"/>
        <v>5</v>
      </c>
      <c r="AW278" s="238">
        <f t="shared" si="91"/>
        <v>5</v>
      </c>
      <c r="AX278" s="234">
        <v>5</v>
      </c>
      <c r="AY278" s="234">
        <v>3</v>
      </c>
      <c r="AZ278" s="229"/>
      <c r="BA278" s="234">
        <v>1</v>
      </c>
      <c r="BB278" s="229"/>
      <c r="BC278" s="234">
        <v>1</v>
      </c>
      <c r="BD278" s="232">
        <v>45076</v>
      </c>
      <c r="BE278" s="232">
        <v>45064</v>
      </c>
      <c r="BF278" s="239" t="s">
        <v>247</v>
      </c>
      <c r="BG278" s="230" t="s">
        <v>254</v>
      </c>
      <c r="BH278" s="230"/>
      <c r="BI278" s="240"/>
      <c r="BJ278" s="241"/>
      <c r="BK278" s="242" t="s">
        <v>468</v>
      </c>
      <c r="BL278" s="242"/>
      <c r="BM278" s="242" t="s">
        <v>197</v>
      </c>
      <c r="BN278" s="231" t="s">
        <v>200</v>
      </c>
      <c r="BO278" s="231">
        <f t="shared" si="92"/>
        <v>2023</v>
      </c>
      <c r="BP278" s="231">
        <f t="shared" si="93"/>
        <v>2</v>
      </c>
      <c r="BQ278" s="231" t="s">
        <v>218</v>
      </c>
      <c r="BR278" s="231"/>
      <c r="BS278" s="231">
        <f t="shared" si="94"/>
        <v>30</v>
      </c>
      <c r="BT278" s="231"/>
      <c r="BU278" s="231" t="s">
        <v>218</v>
      </c>
      <c r="BV278" s="231"/>
      <c r="BW278" s="231"/>
      <c r="BX278" s="231"/>
      <c r="BY278" s="231"/>
      <c r="BZ278" s="238">
        <f t="shared" si="95"/>
        <v>0</v>
      </c>
      <c r="CA278" s="231"/>
      <c r="CB278" s="231"/>
      <c r="CC278" s="231" t="s">
        <v>202</v>
      </c>
      <c r="CD278" s="231" t="s">
        <v>1230</v>
      </c>
      <c r="CE278" s="231" t="s">
        <v>204</v>
      </c>
      <c r="CF278" s="231" t="s">
        <v>1239</v>
      </c>
      <c r="CG278" s="231" t="s">
        <v>206</v>
      </c>
      <c r="CH278" s="231"/>
      <c r="CI278" s="231"/>
      <c r="CJ278" s="231"/>
      <c r="CK278" s="243">
        <v>3</v>
      </c>
      <c r="CL278" s="243">
        <v>3</v>
      </c>
      <c r="CM278" s="244">
        <f t="shared" si="98"/>
        <v>0</v>
      </c>
      <c r="CN278" s="243">
        <v>0.5</v>
      </c>
      <c r="CO278" s="243">
        <f t="shared" si="99"/>
        <v>0.5</v>
      </c>
      <c r="CP278" s="245">
        <f t="shared" si="100"/>
        <v>-4.5</v>
      </c>
      <c r="CR278" s="226"/>
    </row>
    <row r="279" spans="1:96" s="246" customFormat="1" ht="39" customHeight="1" x14ac:dyDescent="0.25">
      <c r="A279" s="227">
        <v>2</v>
      </c>
      <c r="B279" s="228">
        <f t="shared" si="97"/>
        <v>270</v>
      </c>
      <c r="C279" s="229">
        <v>19247</v>
      </c>
      <c r="D279" s="228" t="s">
        <v>185</v>
      </c>
      <c r="E279" s="228" t="s">
        <v>2</v>
      </c>
      <c r="F279" s="230" t="s">
        <v>98</v>
      </c>
      <c r="G279" s="231" t="s">
        <v>1305</v>
      </c>
      <c r="H279" s="231" t="s">
        <v>1306</v>
      </c>
      <c r="I279" s="230" t="s">
        <v>1307</v>
      </c>
      <c r="J279" s="232">
        <f t="shared" si="89"/>
        <v>0</v>
      </c>
      <c r="K279" s="232">
        <v>45078</v>
      </c>
      <c r="L279" s="230" t="s">
        <v>330</v>
      </c>
      <c r="M279" s="233">
        <v>306348882</v>
      </c>
      <c r="N279" s="228" t="s">
        <v>1250</v>
      </c>
      <c r="O279" s="228" t="s">
        <v>277</v>
      </c>
      <c r="P279" s="230" t="s">
        <v>213</v>
      </c>
      <c r="Q279" s="230" t="s">
        <v>303</v>
      </c>
      <c r="R279" s="230"/>
      <c r="S279" s="230" t="s">
        <v>579</v>
      </c>
      <c r="T279" s="230">
        <v>250</v>
      </c>
      <c r="U279" s="234">
        <v>100</v>
      </c>
      <c r="V279" s="234">
        <v>80</v>
      </c>
      <c r="W279" s="234">
        <v>0</v>
      </c>
      <c r="X279" s="234">
        <v>0</v>
      </c>
      <c r="Y279" s="234">
        <v>8</v>
      </c>
      <c r="Z279" s="235">
        <f t="shared" si="90"/>
        <v>425</v>
      </c>
      <c r="AA279" s="235">
        <f t="shared" si="90"/>
        <v>425</v>
      </c>
      <c r="AB279" s="236">
        <f t="shared" si="90"/>
        <v>425</v>
      </c>
      <c r="AC279" s="236">
        <f t="shared" si="90"/>
        <v>425</v>
      </c>
      <c r="AD279" s="234">
        <v>200</v>
      </c>
      <c r="AE279" s="234">
        <v>200</v>
      </c>
      <c r="AF279" s="237">
        <v>125</v>
      </c>
      <c r="AG279" s="237">
        <v>125</v>
      </c>
      <c r="AH279" s="234">
        <v>225</v>
      </c>
      <c r="AI279" s="234">
        <v>225</v>
      </c>
      <c r="AJ279" s="237">
        <v>300</v>
      </c>
      <c r="AK279" s="237">
        <v>300</v>
      </c>
      <c r="AL279" s="234"/>
      <c r="AM279" s="234">
        <v>0</v>
      </c>
      <c r="AN279" s="237">
        <v>0</v>
      </c>
      <c r="AO279" s="237">
        <v>0</v>
      </c>
      <c r="AP279" s="234"/>
      <c r="AQ279" s="234">
        <v>0</v>
      </c>
      <c r="AR279" s="237">
        <v>0</v>
      </c>
      <c r="AS279" s="237">
        <v>0</v>
      </c>
      <c r="AT279" s="230"/>
      <c r="AU279" s="230"/>
      <c r="AV279" s="238">
        <f t="shared" si="91"/>
        <v>3</v>
      </c>
      <c r="AW279" s="238">
        <f t="shared" si="91"/>
        <v>5</v>
      </c>
      <c r="AX279" s="234">
        <v>3</v>
      </c>
      <c r="AY279" s="234">
        <v>3</v>
      </c>
      <c r="AZ279" s="229"/>
      <c r="BA279" s="234">
        <v>2</v>
      </c>
      <c r="BB279" s="229"/>
      <c r="BC279" s="234">
        <v>0</v>
      </c>
      <c r="BD279" s="232">
        <v>45078</v>
      </c>
      <c r="BE279" s="232">
        <v>45026</v>
      </c>
      <c r="BF279" s="239" t="s">
        <v>260</v>
      </c>
      <c r="BG279" s="230" t="s">
        <v>197</v>
      </c>
      <c r="BH279" s="230">
        <v>0</v>
      </c>
      <c r="BI279" s="240"/>
      <c r="BJ279" s="241">
        <v>0</v>
      </c>
      <c r="BK279" s="242" t="s">
        <v>468</v>
      </c>
      <c r="BL279" s="242"/>
      <c r="BM279" s="242" t="s">
        <v>197</v>
      </c>
      <c r="BN279" s="231" t="s">
        <v>200</v>
      </c>
      <c r="BO279" s="231">
        <f t="shared" si="92"/>
        <v>2023</v>
      </c>
      <c r="BP279" s="231">
        <f t="shared" si="93"/>
        <v>2</v>
      </c>
      <c r="BQ279" s="231" t="str">
        <f t="shared" ref="BQ279:BQ291" si="102">+TEXT(BD279,"MMMM")</f>
        <v>MMMM</v>
      </c>
      <c r="BR279" s="231"/>
      <c r="BS279" s="231">
        <f t="shared" si="94"/>
        <v>1</v>
      </c>
      <c r="BT279" s="231">
        <v>14</v>
      </c>
      <c r="BU279" s="231" t="s">
        <v>232</v>
      </c>
      <c r="BV279" s="231">
        <v>2</v>
      </c>
      <c r="BW279" s="231"/>
      <c r="BX279" s="231"/>
      <c r="BY279" s="231"/>
      <c r="BZ279" s="238">
        <f t="shared" si="95"/>
        <v>2</v>
      </c>
      <c r="CA279" s="231"/>
      <c r="CB279" s="231" t="str">
        <f>+IF(BN279="йирик",CONCATENATE(E279," Инвестициялар, саноат ва савдо бош бошқармаси бошлиғи"),IF(BN279="ўрта",CONCATENATE(E279," Инвестициялар, саноат ва савдо бош бошқармаси бошлиғи биринчи ўринбосари"),_xlfn.CONCAT(F279," ҳокими ўринбосари")))</f>
        <v>Хива шаҳар ҳокими ўринбосари</v>
      </c>
      <c r="CC279" s="231" t="s">
        <v>304</v>
      </c>
      <c r="CD279" s="231" t="s">
        <v>305</v>
      </c>
      <c r="CE279" s="231" t="s">
        <v>206</v>
      </c>
      <c r="CF279" s="231" t="s">
        <v>1231</v>
      </c>
      <c r="CG279" s="231" t="s">
        <v>472</v>
      </c>
      <c r="CH279" s="231"/>
      <c r="CI279" s="231"/>
      <c r="CJ279" s="231"/>
      <c r="CK279" s="243">
        <v>1</v>
      </c>
      <c r="CL279" s="243">
        <v>1</v>
      </c>
      <c r="CM279" s="244">
        <f t="shared" si="98"/>
        <v>0</v>
      </c>
      <c r="CN279" s="243"/>
      <c r="CO279" s="243">
        <f t="shared" si="99"/>
        <v>0</v>
      </c>
      <c r="CP279" s="245">
        <f t="shared" si="100"/>
        <v>-3</v>
      </c>
      <c r="CR279" s="226"/>
    </row>
    <row r="280" spans="1:96" s="246" customFormat="1" ht="39" customHeight="1" x14ac:dyDescent="0.25">
      <c r="A280" s="227">
        <v>2</v>
      </c>
      <c r="B280" s="228">
        <f t="shared" si="97"/>
        <v>271</v>
      </c>
      <c r="C280" s="229">
        <f>1+C279</f>
        <v>19248</v>
      </c>
      <c r="D280" s="247" t="s">
        <v>236</v>
      </c>
      <c r="E280" s="247" t="s">
        <v>2</v>
      </c>
      <c r="F280" s="248" t="s">
        <v>98</v>
      </c>
      <c r="G280" s="249" t="s">
        <v>1308</v>
      </c>
      <c r="H280" s="249" t="s">
        <v>1309</v>
      </c>
      <c r="I280" s="230" t="s">
        <v>1310</v>
      </c>
      <c r="J280" s="232">
        <f t="shared" si="89"/>
        <v>0</v>
      </c>
      <c r="K280" s="232">
        <v>45288</v>
      </c>
      <c r="L280" s="230"/>
      <c r="M280" s="242">
        <v>306226489</v>
      </c>
      <c r="N280" s="230"/>
      <c r="O280" s="230"/>
      <c r="P280" s="230" t="s">
        <v>213</v>
      </c>
      <c r="Q280" s="230"/>
      <c r="R280" s="230"/>
      <c r="S280" s="230"/>
      <c r="T280" s="230"/>
      <c r="U280" s="230"/>
      <c r="V280" s="230"/>
      <c r="W280" s="230"/>
      <c r="X280" s="230"/>
      <c r="Y280" s="234"/>
      <c r="Z280" s="235">
        <f t="shared" ref="Z280:AC311" si="103">+AD280+AH280+AL280*11.9+AP280*11.9</f>
        <v>550</v>
      </c>
      <c r="AA280" s="235">
        <f t="shared" si="103"/>
        <v>0</v>
      </c>
      <c r="AB280" s="236">
        <f t="shared" si="103"/>
        <v>550</v>
      </c>
      <c r="AC280" s="236">
        <f t="shared" si="103"/>
        <v>550</v>
      </c>
      <c r="AD280" s="250">
        <v>400</v>
      </c>
      <c r="AE280" s="250"/>
      <c r="AF280" s="251">
        <v>400</v>
      </c>
      <c r="AG280" s="251">
        <v>400</v>
      </c>
      <c r="AH280" s="250">
        <v>150</v>
      </c>
      <c r="AI280" s="250"/>
      <c r="AJ280" s="237">
        <v>150</v>
      </c>
      <c r="AK280" s="237">
        <v>150</v>
      </c>
      <c r="AL280" s="250"/>
      <c r="AM280" s="250"/>
      <c r="AN280" s="237"/>
      <c r="AO280" s="237"/>
      <c r="AP280" s="250"/>
      <c r="AQ280" s="250"/>
      <c r="AR280" s="251"/>
      <c r="AS280" s="251"/>
      <c r="AT280" s="248"/>
      <c r="AU280" s="248"/>
      <c r="AV280" s="238">
        <f t="shared" ref="AV280:AW311" si="104">+AX280+AZ280+BB280</f>
        <v>5</v>
      </c>
      <c r="AW280" s="238">
        <f t="shared" si="104"/>
        <v>5</v>
      </c>
      <c r="AX280" s="250">
        <v>3</v>
      </c>
      <c r="AY280" s="234">
        <v>3</v>
      </c>
      <c r="AZ280" s="252"/>
      <c r="BA280" s="234">
        <v>2</v>
      </c>
      <c r="BB280" s="252">
        <v>2</v>
      </c>
      <c r="BC280" s="234"/>
      <c r="BD280" s="232">
        <v>45288</v>
      </c>
      <c r="BE280" s="232">
        <v>45093</v>
      </c>
      <c r="BF280" s="239" t="s">
        <v>650</v>
      </c>
      <c r="BG280" s="230" t="s">
        <v>197</v>
      </c>
      <c r="BH280" s="248"/>
      <c r="BI280" s="253"/>
      <c r="BJ280" s="254"/>
      <c r="BK280" s="255" t="s">
        <v>468</v>
      </c>
      <c r="BL280" s="242"/>
      <c r="BM280" s="255"/>
      <c r="BN280" s="231" t="s">
        <v>200</v>
      </c>
      <c r="BO280" s="231">
        <f t="shared" si="92"/>
        <v>2023</v>
      </c>
      <c r="BP280" s="231">
        <f t="shared" si="93"/>
        <v>4</v>
      </c>
      <c r="BQ280" s="231" t="str">
        <f t="shared" si="102"/>
        <v>MMMM</v>
      </c>
      <c r="BR280" s="249"/>
      <c r="BS280" s="249"/>
      <c r="BT280" s="249"/>
      <c r="BU280" s="249" t="s">
        <v>241</v>
      </c>
      <c r="BV280" s="249"/>
      <c r="BW280" s="249"/>
      <c r="BX280" s="249"/>
      <c r="BY280" s="249"/>
      <c r="BZ280" s="256"/>
      <c r="CA280" s="249"/>
      <c r="CB280" s="249"/>
      <c r="CC280" s="231"/>
      <c r="CD280" s="231"/>
      <c r="CE280" s="231"/>
      <c r="CF280" s="231"/>
      <c r="CG280" s="231"/>
      <c r="CH280" s="231"/>
      <c r="CI280" s="231"/>
      <c r="CJ280" s="231"/>
      <c r="CK280" s="243">
        <v>0</v>
      </c>
      <c r="CL280" s="243">
        <v>0</v>
      </c>
      <c r="CM280" s="244">
        <f t="shared" si="98"/>
        <v>0</v>
      </c>
      <c r="CN280" s="243"/>
      <c r="CO280" s="243">
        <f t="shared" si="99"/>
        <v>0</v>
      </c>
      <c r="CP280" s="245">
        <f t="shared" si="100"/>
        <v>-5</v>
      </c>
      <c r="CR280" s="226"/>
    </row>
    <row r="281" spans="1:96" s="246" customFormat="1" ht="39" customHeight="1" x14ac:dyDescent="0.25">
      <c r="A281" s="227">
        <v>2</v>
      </c>
      <c r="B281" s="228">
        <f t="shared" si="97"/>
        <v>272</v>
      </c>
      <c r="C281" s="229">
        <v>36701</v>
      </c>
      <c r="D281" s="228" t="s">
        <v>222</v>
      </c>
      <c r="E281" s="228" t="s">
        <v>2</v>
      </c>
      <c r="F281" s="230" t="s">
        <v>98</v>
      </c>
      <c r="G281" s="231" t="s">
        <v>1311</v>
      </c>
      <c r="H281" s="231" t="s">
        <v>1312</v>
      </c>
      <c r="I281" s="230" t="s">
        <v>1313</v>
      </c>
      <c r="J281" s="232">
        <f t="shared" si="89"/>
        <v>0</v>
      </c>
      <c r="K281" s="232">
        <v>45229</v>
      </c>
      <c r="L281" s="230" t="s">
        <v>189</v>
      </c>
      <c r="M281" s="242">
        <v>306156419</v>
      </c>
      <c r="N281" s="230" t="s">
        <v>1314</v>
      </c>
      <c r="O281" s="230" t="s">
        <v>212</v>
      </c>
      <c r="P281" s="230" t="s">
        <v>213</v>
      </c>
      <c r="Q281" s="230" t="s">
        <v>886</v>
      </c>
      <c r="R281" s="230">
        <v>0</v>
      </c>
      <c r="S281" s="230">
        <v>0</v>
      </c>
      <c r="T281" s="230">
        <v>0</v>
      </c>
      <c r="U281" s="230">
        <v>0</v>
      </c>
      <c r="V281" s="230">
        <v>0</v>
      </c>
      <c r="W281" s="230">
        <v>0</v>
      </c>
      <c r="X281" s="230">
        <v>0</v>
      </c>
      <c r="Y281" s="234">
        <v>4</v>
      </c>
      <c r="Z281" s="235">
        <f t="shared" si="103"/>
        <v>800</v>
      </c>
      <c r="AA281" s="235">
        <f t="shared" si="103"/>
        <v>800</v>
      </c>
      <c r="AB281" s="236">
        <f t="shared" si="103"/>
        <v>800</v>
      </c>
      <c r="AC281" s="236">
        <f t="shared" si="103"/>
        <v>800</v>
      </c>
      <c r="AD281" s="234">
        <v>300</v>
      </c>
      <c r="AE281" s="234">
        <v>300</v>
      </c>
      <c r="AF281" s="236">
        <v>755</v>
      </c>
      <c r="AG281" s="236">
        <v>755</v>
      </c>
      <c r="AH281" s="234">
        <v>500</v>
      </c>
      <c r="AI281" s="234">
        <v>500</v>
      </c>
      <c r="AJ281" s="237">
        <v>45</v>
      </c>
      <c r="AK281" s="237">
        <v>45</v>
      </c>
      <c r="AL281" s="234"/>
      <c r="AM281" s="234">
        <v>0</v>
      </c>
      <c r="AN281" s="237">
        <v>0</v>
      </c>
      <c r="AO281" s="237">
        <v>0</v>
      </c>
      <c r="AP281" s="234"/>
      <c r="AQ281" s="234">
        <v>0</v>
      </c>
      <c r="AR281" s="236">
        <v>0</v>
      </c>
      <c r="AS281" s="236">
        <v>0</v>
      </c>
      <c r="AT281" s="230"/>
      <c r="AU281" s="230"/>
      <c r="AV281" s="238">
        <f t="shared" si="104"/>
        <v>5</v>
      </c>
      <c r="AW281" s="238">
        <f t="shared" si="104"/>
        <v>5</v>
      </c>
      <c r="AX281" s="234">
        <v>5</v>
      </c>
      <c r="AY281" s="234">
        <v>3</v>
      </c>
      <c r="AZ281" s="229"/>
      <c r="BA281" s="234">
        <v>2</v>
      </c>
      <c r="BB281" s="229"/>
      <c r="BC281" s="234">
        <v>0</v>
      </c>
      <c r="BD281" s="232">
        <v>45229</v>
      </c>
      <c r="BE281" s="232">
        <v>45026</v>
      </c>
      <c r="BF281" s="239" t="s">
        <v>431</v>
      </c>
      <c r="BG281" s="230" t="s">
        <v>197</v>
      </c>
      <c r="BH281" s="230"/>
      <c r="BI281" s="240"/>
      <c r="BJ281" s="241"/>
      <c r="BK281" s="242" t="s">
        <v>468</v>
      </c>
      <c r="BL281" s="242"/>
      <c r="BM281" s="242" t="s">
        <v>197</v>
      </c>
      <c r="BN281" s="231" t="s">
        <v>200</v>
      </c>
      <c r="BO281" s="231">
        <f t="shared" si="92"/>
        <v>2023</v>
      </c>
      <c r="BP281" s="231">
        <f t="shared" si="93"/>
        <v>4</v>
      </c>
      <c r="BQ281" s="231" t="str">
        <f t="shared" si="102"/>
        <v>MMMM</v>
      </c>
      <c r="BR281" s="231"/>
      <c r="BS281" s="231">
        <f t="shared" ref="BS281:BS344" si="105">+DAY(BD281)</f>
        <v>30</v>
      </c>
      <c r="BT281" s="231">
        <v>14</v>
      </c>
      <c r="BU281" s="231" t="s">
        <v>232</v>
      </c>
      <c r="BV281" s="231">
        <v>2</v>
      </c>
      <c r="BW281" s="231"/>
      <c r="BX281" s="231"/>
      <c r="BY281" s="231"/>
      <c r="BZ281" s="238">
        <f t="shared" ref="BZ281:BZ344" si="106">+IF(BF281&gt;0,AW281-AV281,0)</f>
        <v>0</v>
      </c>
      <c r="CA281" s="231"/>
      <c r="CB281" s="231"/>
      <c r="CC281" s="231" t="s">
        <v>304</v>
      </c>
      <c r="CD281" s="231" t="s">
        <v>888</v>
      </c>
      <c r="CE281" s="231" t="s">
        <v>889</v>
      </c>
      <c r="CF281" s="231" t="s">
        <v>1231</v>
      </c>
      <c r="CG281" s="231" t="s">
        <v>472</v>
      </c>
      <c r="CH281" s="231"/>
      <c r="CI281" s="231"/>
      <c r="CJ281" s="231"/>
      <c r="CK281" s="243">
        <v>1</v>
      </c>
      <c r="CL281" s="243">
        <v>1</v>
      </c>
      <c r="CM281" s="244">
        <f t="shared" si="98"/>
        <v>0</v>
      </c>
      <c r="CN281" s="243"/>
      <c r="CO281" s="243">
        <f t="shared" si="99"/>
        <v>0</v>
      </c>
      <c r="CP281" s="245">
        <f t="shared" si="100"/>
        <v>-5</v>
      </c>
      <c r="CR281" s="226"/>
    </row>
    <row r="282" spans="1:96" s="246" customFormat="1" ht="39" customHeight="1" x14ac:dyDescent="0.25">
      <c r="A282" s="227">
        <v>12</v>
      </c>
      <c r="B282" s="228">
        <f t="shared" si="97"/>
        <v>273</v>
      </c>
      <c r="C282" s="229">
        <v>19295</v>
      </c>
      <c r="D282" s="228" t="s">
        <v>185</v>
      </c>
      <c r="E282" s="228" t="s">
        <v>2</v>
      </c>
      <c r="F282" s="230" t="s">
        <v>98</v>
      </c>
      <c r="G282" s="231" t="s">
        <v>1315</v>
      </c>
      <c r="H282" s="231" t="s">
        <v>875</v>
      </c>
      <c r="I282" s="230" t="s">
        <v>1316</v>
      </c>
      <c r="J282" s="232">
        <f t="shared" si="89"/>
        <v>0</v>
      </c>
      <c r="K282" s="232">
        <v>45107</v>
      </c>
      <c r="L282" s="230" t="s">
        <v>189</v>
      </c>
      <c r="M282" s="233">
        <v>305938046</v>
      </c>
      <c r="N282" s="228" t="s">
        <v>1317</v>
      </c>
      <c r="O282" s="228" t="s">
        <v>277</v>
      </c>
      <c r="P282" s="230" t="s">
        <v>193</v>
      </c>
      <c r="Q282" s="230" t="s">
        <v>227</v>
      </c>
      <c r="R282" s="230" t="s">
        <v>228</v>
      </c>
      <c r="S282" s="230" t="s">
        <v>318</v>
      </c>
      <c r="T282" s="230">
        <v>75</v>
      </c>
      <c r="U282" s="234">
        <v>75</v>
      </c>
      <c r="V282" s="234"/>
      <c r="W282" s="234">
        <v>0</v>
      </c>
      <c r="X282" s="234">
        <v>0</v>
      </c>
      <c r="Y282" s="234">
        <v>5</v>
      </c>
      <c r="Z282" s="235">
        <f t="shared" si="103"/>
        <v>300</v>
      </c>
      <c r="AA282" s="235">
        <f t="shared" si="103"/>
        <v>300</v>
      </c>
      <c r="AB282" s="236">
        <f t="shared" si="103"/>
        <v>300</v>
      </c>
      <c r="AC282" s="236">
        <f t="shared" si="103"/>
        <v>300</v>
      </c>
      <c r="AD282" s="234">
        <v>200</v>
      </c>
      <c r="AE282" s="234">
        <v>200</v>
      </c>
      <c r="AF282" s="237">
        <v>300</v>
      </c>
      <c r="AG282" s="237">
        <v>300</v>
      </c>
      <c r="AH282" s="234">
        <v>100</v>
      </c>
      <c r="AI282" s="234">
        <v>100</v>
      </c>
      <c r="AJ282" s="237">
        <v>0</v>
      </c>
      <c r="AK282" s="237">
        <v>0</v>
      </c>
      <c r="AL282" s="234"/>
      <c r="AM282" s="234">
        <v>0</v>
      </c>
      <c r="AN282" s="237">
        <v>0</v>
      </c>
      <c r="AO282" s="237">
        <v>0</v>
      </c>
      <c r="AP282" s="234"/>
      <c r="AQ282" s="234">
        <v>0</v>
      </c>
      <c r="AR282" s="237">
        <v>0</v>
      </c>
      <c r="AS282" s="237">
        <v>0</v>
      </c>
      <c r="AT282" s="230"/>
      <c r="AU282" s="230"/>
      <c r="AV282" s="238">
        <f t="shared" si="104"/>
        <v>7</v>
      </c>
      <c r="AW282" s="238">
        <f t="shared" si="104"/>
        <v>7</v>
      </c>
      <c r="AX282" s="234">
        <v>7</v>
      </c>
      <c r="AY282" s="234">
        <v>5</v>
      </c>
      <c r="AZ282" s="229"/>
      <c r="BA282" s="234">
        <v>2</v>
      </c>
      <c r="BB282" s="229"/>
      <c r="BC282" s="234">
        <v>0</v>
      </c>
      <c r="BD282" s="232">
        <v>45107</v>
      </c>
      <c r="BE282" s="232">
        <v>44998</v>
      </c>
      <c r="BF282" s="239" t="s">
        <v>458</v>
      </c>
      <c r="BG282" s="230" t="s">
        <v>231</v>
      </c>
      <c r="BH282" s="230">
        <v>0</v>
      </c>
      <c r="BI282" s="240"/>
      <c r="BJ282" s="241">
        <v>0</v>
      </c>
      <c r="BK282" s="242" t="s">
        <v>468</v>
      </c>
      <c r="BL282" s="242"/>
      <c r="BM282" s="242" t="s">
        <v>197</v>
      </c>
      <c r="BN282" s="231" t="s">
        <v>200</v>
      </c>
      <c r="BO282" s="231">
        <f t="shared" si="92"/>
        <v>2023</v>
      </c>
      <c r="BP282" s="231">
        <f t="shared" si="93"/>
        <v>2</v>
      </c>
      <c r="BQ282" s="231" t="str">
        <f t="shared" si="102"/>
        <v>MMMM</v>
      </c>
      <c r="BR282" s="231"/>
      <c r="BS282" s="231">
        <f t="shared" si="105"/>
        <v>30</v>
      </c>
      <c r="BT282" s="231">
        <v>17</v>
      </c>
      <c r="BU282" s="231" t="s">
        <v>481</v>
      </c>
      <c r="BV282" s="231">
        <v>1</v>
      </c>
      <c r="BW282" s="231"/>
      <c r="BX282" s="231"/>
      <c r="BY282" s="231"/>
      <c r="BZ282" s="238">
        <f t="shared" si="106"/>
        <v>0</v>
      </c>
      <c r="CA282" s="231"/>
      <c r="CB282" s="231" t="str">
        <f>+IF(BN282="йирик",CONCATENATE(E282," Инвестициялар, саноат ва савдо бош бошқармаси бошлиғи"),IF(BN282="ўрта",CONCATENATE(E282," Инвестициялар, саноат ва савдо бош бошқармаси бошлиғи биринчи ўринбосари"),_xlfn.CONCAT(F282," ҳокими ўринбосари")))</f>
        <v>Хива шаҳар ҳокими ўринбосари</v>
      </c>
      <c r="CC282" s="231" t="s">
        <v>233</v>
      </c>
      <c r="CD282" s="231" t="s">
        <v>234</v>
      </c>
      <c r="CE282" s="231" t="s">
        <v>206</v>
      </c>
      <c r="CF282" s="231" t="s">
        <v>1231</v>
      </c>
      <c r="CG282" s="231" t="s">
        <v>472</v>
      </c>
      <c r="CH282" s="231"/>
      <c r="CI282" s="231"/>
      <c r="CJ282" s="231"/>
      <c r="CK282" s="243">
        <v>6</v>
      </c>
      <c r="CL282" s="243">
        <v>6</v>
      </c>
      <c r="CM282" s="244">
        <f t="shared" si="98"/>
        <v>0</v>
      </c>
      <c r="CN282" s="243"/>
      <c r="CO282" s="243">
        <f t="shared" si="99"/>
        <v>0</v>
      </c>
      <c r="CP282" s="245">
        <f t="shared" si="100"/>
        <v>-7</v>
      </c>
      <c r="CR282" s="226"/>
    </row>
    <row r="283" spans="1:96" s="246" customFormat="1" ht="39" customHeight="1" x14ac:dyDescent="0.25">
      <c r="A283" s="227">
        <v>12</v>
      </c>
      <c r="B283" s="228">
        <f t="shared" si="97"/>
        <v>274</v>
      </c>
      <c r="C283" s="229">
        <v>36688</v>
      </c>
      <c r="D283" s="228" t="s">
        <v>222</v>
      </c>
      <c r="E283" s="228" t="s">
        <v>2</v>
      </c>
      <c r="F283" s="230" t="s">
        <v>98</v>
      </c>
      <c r="G283" s="231" t="s">
        <v>1318</v>
      </c>
      <c r="H283" s="231" t="s">
        <v>1259</v>
      </c>
      <c r="I283" s="230" t="s">
        <v>1319</v>
      </c>
      <c r="J283" s="232">
        <f t="shared" si="89"/>
        <v>0</v>
      </c>
      <c r="K283" s="232">
        <v>45290</v>
      </c>
      <c r="L283" s="230" t="s">
        <v>189</v>
      </c>
      <c r="M283" s="242">
        <v>305395201</v>
      </c>
      <c r="N283" s="230" t="s">
        <v>1264</v>
      </c>
      <c r="O283" s="230" t="s">
        <v>212</v>
      </c>
      <c r="P283" s="230" t="s">
        <v>193</v>
      </c>
      <c r="Q283" s="230" t="s">
        <v>447</v>
      </c>
      <c r="R283" s="230">
        <v>0</v>
      </c>
      <c r="S283" s="230">
        <v>0</v>
      </c>
      <c r="T283" s="230">
        <v>0</v>
      </c>
      <c r="U283" s="230">
        <v>0</v>
      </c>
      <c r="V283" s="230">
        <v>0</v>
      </c>
      <c r="W283" s="230">
        <v>0</v>
      </c>
      <c r="X283" s="230">
        <v>0</v>
      </c>
      <c r="Y283" s="234">
        <v>5</v>
      </c>
      <c r="Z283" s="235">
        <f t="shared" si="103"/>
        <v>310</v>
      </c>
      <c r="AA283" s="235">
        <f t="shared" si="103"/>
        <v>310</v>
      </c>
      <c r="AB283" s="236">
        <f t="shared" si="103"/>
        <v>310</v>
      </c>
      <c r="AC283" s="236">
        <f t="shared" si="103"/>
        <v>310</v>
      </c>
      <c r="AD283" s="234">
        <v>310</v>
      </c>
      <c r="AE283" s="234">
        <v>310</v>
      </c>
      <c r="AF283" s="236">
        <v>310</v>
      </c>
      <c r="AG283" s="236">
        <v>310</v>
      </c>
      <c r="AH283" s="234"/>
      <c r="AI283" s="234">
        <v>0</v>
      </c>
      <c r="AJ283" s="236">
        <v>0</v>
      </c>
      <c r="AK283" s="236">
        <v>0</v>
      </c>
      <c r="AL283" s="234"/>
      <c r="AM283" s="234">
        <v>0</v>
      </c>
      <c r="AN283" s="236">
        <v>0</v>
      </c>
      <c r="AO283" s="236">
        <v>0</v>
      </c>
      <c r="AP283" s="234"/>
      <c r="AQ283" s="234">
        <v>0</v>
      </c>
      <c r="AR283" s="236">
        <v>0</v>
      </c>
      <c r="AS283" s="236">
        <v>0</v>
      </c>
      <c r="AT283" s="230"/>
      <c r="AU283" s="230"/>
      <c r="AV283" s="238">
        <f t="shared" si="104"/>
        <v>5</v>
      </c>
      <c r="AW283" s="238">
        <f t="shared" si="104"/>
        <v>5</v>
      </c>
      <c r="AX283" s="234">
        <v>5</v>
      </c>
      <c r="AY283" s="234">
        <v>3</v>
      </c>
      <c r="AZ283" s="229"/>
      <c r="BA283" s="234">
        <v>2</v>
      </c>
      <c r="BB283" s="229"/>
      <c r="BC283" s="234">
        <v>0</v>
      </c>
      <c r="BD283" s="232">
        <v>45290</v>
      </c>
      <c r="BE283" s="232">
        <v>44998</v>
      </c>
      <c r="BF283" s="239" t="s">
        <v>0</v>
      </c>
      <c r="BG283" s="230" t="s">
        <v>254</v>
      </c>
      <c r="BH283" s="230"/>
      <c r="BI283" s="240"/>
      <c r="BJ283" s="241"/>
      <c r="BK283" s="242" t="s">
        <v>468</v>
      </c>
      <c r="BL283" s="242"/>
      <c r="BM283" s="242" t="s">
        <v>197</v>
      </c>
      <c r="BN283" s="231" t="s">
        <v>200</v>
      </c>
      <c r="BO283" s="231">
        <f t="shared" si="92"/>
        <v>2023</v>
      </c>
      <c r="BP283" s="231">
        <f t="shared" si="93"/>
        <v>4</v>
      </c>
      <c r="BQ283" s="231" t="str">
        <f t="shared" si="102"/>
        <v>MMMM</v>
      </c>
      <c r="BR283" s="231"/>
      <c r="BS283" s="231">
        <f t="shared" si="105"/>
        <v>30</v>
      </c>
      <c r="BT283" s="231">
        <v>17</v>
      </c>
      <c r="BU283" s="231" t="s">
        <v>481</v>
      </c>
      <c r="BV283" s="231">
        <v>1</v>
      </c>
      <c r="BW283" s="231"/>
      <c r="BX283" s="231"/>
      <c r="BY283" s="231"/>
      <c r="BZ283" s="238">
        <f t="shared" si="106"/>
        <v>0</v>
      </c>
      <c r="CA283" s="231"/>
      <c r="CB283" s="231"/>
      <c r="CC283" s="231" t="s">
        <v>202</v>
      </c>
      <c r="CD283" s="231" t="s">
        <v>1230</v>
      </c>
      <c r="CE283" s="231" t="s">
        <v>204</v>
      </c>
      <c r="CF283" s="231" t="s">
        <v>1225</v>
      </c>
      <c r="CG283" s="231" t="s">
        <v>204</v>
      </c>
      <c r="CH283" s="231"/>
      <c r="CI283" s="231"/>
      <c r="CJ283" s="231"/>
      <c r="CK283" s="243">
        <v>0</v>
      </c>
      <c r="CL283" s="243">
        <v>0</v>
      </c>
      <c r="CM283" s="244">
        <f t="shared" si="98"/>
        <v>0</v>
      </c>
      <c r="CN283" s="243"/>
      <c r="CO283" s="243">
        <f t="shared" si="99"/>
        <v>0</v>
      </c>
      <c r="CP283" s="245">
        <f t="shared" si="100"/>
        <v>-5</v>
      </c>
      <c r="CR283" s="226"/>
    </row>
    <row r="284" spans="1:96" s="246" customFormat="1" ht="39" customHeight="1" x14ac:dyDescent="0.25">
      <c r="A284" s="227">
        <v>12</v>
      </c>
      <c r="B284" s="228">
        <f t="shared" si="97"/>
        <v>275</v>
      </c>
      <c r="C284" s="229">
        <v>19275</v>
      </c>
      <c r="D284" s="228" t="s">
        <v>185</v>
      </c>
      <c r="E284" s="228" t="s">
        <v>2</v>
      </c>
      <c r="F284" s="230" t="s">
        <v>98</v>
      </c>
      <c r="G284" s="231" t="s">
        <v>1320</v>
      </c>
      <c r="H284" s="231" t="s">
        <v>1321</v>
      </c>
      <c r="I284" s="230" t="s">
        <v>1322</v>
      </c>
      <c r="J284" s="232">
        <f t="shared" si="89"/>
        <v>0</v>
      </c>
      <c r="K284" s="232">
        <v>45168</v>
      </c>
      <c r="L284" s="230" t="s">
        <v>189</v>
      </c>
      <c r="M284" s="233">
        <v>305048766</v>
      </c>
      <c r="N284" s="228" t="s">
        <v>1323</v>
      </c>
      <c r="O284" s="228" t="s">
        <v>212</v>
      </c>
      <c r="P284" s="230" t="s">
        <v>193</v>
      </c>
      <c r="Q284" s="230" t="s">
        <v>437</v>
      </c>
      <c r="R284" s="230"/>
      <c r="S284" s="230" t="s">
        <v>195</v>
      </c>
      <c r="T284" s="230" t="s">
        <v>184</v>
      </c>
      <c r="U284" s="234">
        <v>200</v>
      </c>
      <c r="V284" s="234"/>
      <c r="W284" s="234">
        <v>0</v>
      </c>
      <c r="X284" s="234">
        <v>0</v>
      </c>
      <c r="Y284" s="234">
        <v>10</v>
      </c>
      <c r="Z284" s="235">
        <f t="shared" si="103"/>
        <v>1300</v>
      </c>
      <c r="AA284" s="235">
        <f t="shared" si="103"/>
        <v>1300</v>
      </c>
      <c r="AB284" s="236">
        <f t="shared" si="103"/>
        <v>1300</v>
      </c>
      <c r="AC284" s="236">
        <f t="shared" si="103"/>
        <v>1300</v>
      </c>
      <c r="AD284" s="234">
        <v>300</v>
      </c>
      <c r="AE284" s="234">
        <v>300</v>
      </c>
      <c r="AF284" s="237">
        <v>1000</v>
      </c>
      <c r="AG284" s="237">
        <v>1000</v>
      </c>
      <c r="AH284" s="234">
        <v>1000</v>
      </c>
      <c r="AI284" s="234">
        <v>1000</v>
      </c>
      <c r="AJ284" s="237">
        <v>300</v>
      </c>
      <c r="AK284" s="237">
        <v>300</v>
      </c>
      <c r="AL284" s="234"/>
      <c r="AM284" s="234">
        <v>0</v>
      </c>
      <c r="AN284" s="237">
        <v>0</v>
      </c>
      <c r="AO284" s="237">
        <v>0</v>
      </c>
      <c r="AP284" s="234"/>
      <c r="AQ284" s="234">
        <v>0</v>
      </c>
      <c r="AR284" s="237">
        <v>0</v>
      </c>
      <c r="AS284" s="237">
        <v>0</v>
      </c>
      <c r="AT284" s="230"/>
      <c r="AU284" s="230"/>
      <c r="AV284" s="238">
        <f t="shared" si="104"/>
        <v>4</v>
      </c>
      <c r="AW284" s="238">
        <f t="shared" si="104"/>
        <v>5</v>
      </c>
      <c r="AX284" s="234">
        <v>2</v>
      </c>
      <c r="AY284" s="234">
        <v>3</v>
      </c>
      <c r="AZ284" s="229">
        <v>2</v>
      </c>
      <c r="BA284" s="234">
        <v>2</v>
      </c>
      <c r="BB284" s="229"/>
      <c r="BC284" s="234">
        <v>0</v>
      </c>
      <c r="BD284" s="232">
        <v>45168</v>
      </c>
      <c r="BE284" s="232">
        <v>45064</v>
      </c>
      <c r="BF284" s="239" t="s">
        <v>387</v>
      </c>
      <c r="BG284" s="230" t="s">
        <v>498</v>
      </c>
      <c r="BH284" s="230">
        <v>0</v>
      </c>
      <c r="BI284" s="240"/>
      <c r="BJ284" s="241">
        <v>0</v>
      </c>
      <c r="BK284" s="242" t="s">
        <v>468</v>
      </c>
      <c r="BL284" s="242"/>
      <c r="BM284" s="242" t="s">
        <v>197</v>
      </c>
      <c r="BN284" s="231" t="s">
        <v>200</v>
      </c>
      <c r="BO284" s="231">
        <f t="shared" si="92"/>
        <v>2023</v>
      </c>
      <c r="BP284" s="231">
        <f t="shared" si="93"/>
        <v>3</v>
      </c>
      <c r="BQ284" s="231" t="str">
        <f t="shared" si="102"/>
        <v>MMMM</v>
      </c>
      <c r="BR284" s="231"/>
      <c r="BS284" s="231">
        <f t="shared" si="105"/>
        <v>30</v>
      </c>
      <c r="BT284" s="231"/>
      <c r="BU284" s="231" t="s">
        <v>218</v>
      </c>
      <c r="BV284" s="231"/>
      <c r="BW284" s="231"/>
      <c r="BX284" s="231"/>
      <c r="BY284" s="231"/>
      <c r="BZ284" s="238">
        <f t="shared" si="106"/>
        <v>1</v>
      </c>
      <c r="CA284" s="231"/>
      <c r="CB284" s="231" t="str">
        <f>+IF(BN284="йирик",CONCATENATE(E284," Инвестициялар, саноат ва савдо бош бошқармаси бошлиғи"),IF(BN284="ўрта",CONCATENATE(E284," Инвестициялар, саноат ва савдо бош бошқармаси бошлиғи биринчи ўринбосари"),_xlfn.CONCAT(F284," ҳокими ўринбосари")))</f>
        <v>Хива шаҳар ҳокими ўринбосари</v>
      </c>
      <c r="CC284" s="231" t="s">
        <v>202</v>
      </c>
      <c r="CD284" s="231" t="s">
        <v>1230</v>
      </c>
      <c r="CE284" s="231" t="s">
        <v>204</v>
      </c>
      <c r="CF284" s="231" t="s">
        <v>1239</v>
      </c>
      <c r="CG284" s="231" t="s">
        <v>206</v>
      </c>
      <c r="CH284" s="231"/>
      <c r="CI284" s="231"/>
      <c r="CJ284" s="231"/>
      <c r="CK284" s="243">
        <v>1</v>
      </c>
      <c r="CL284" s="243">
        <v>2</v>
      </c>
      <c r="CM284" s="244">
        <f t="shared" si="98"/>
        <v>1</v>
      </c>
      <c r="CN284" s="243"/>
      <c r="CO284" s="243">
        <f t="shared" si="99"/>
        <v>1</v>
      </c>
      <c r="CP284" s="245">
        <f t="shared" si="100"/>
        <v>-3</v>
      </c>
      <c r="CR284" s="226"/>
    </row>
    <row r="285" spans="1:96" s="246" customFormat="1" ht="39" customHeight="1" x14ac:dyDescent="0.25">
      <c r="A285" s="227">
        <v>12</v>
      </c>
      <c r="B285" s="228">
        <f t="shared" si="97"/>
        <v>276</v>
      </c>
      <c r="C285" s="229">
        <v>19287</v>
      </c>
      <c r="D285" s="228" t="s">
        <v>185</v>
      </c>
      <c r="E285" s="228" t="s">
        <v>2</v>
      </c>
      <c r="F285" s="230" t="s">
        <v>98</v>
      </c>
      <c r="G285" s="231" t="s">
        <v>1324</v>
      </c>
      <c r="H285" s="231" t="s">
        <v>1325</v>
      </c>
      <c r="I285" s="230" t="s">
        <v>1326</v>
      </c>
      <c r="J285" s="232">
        <f t="shared" si="89"/>
        <v>0</v>
      </c>
      <c r="K285" s="232">
        <v>45229</v>
      </c>
      <c r="L285" s="230" t="s">
        <v>189</v>
      </c>
      <c r="M285" s="233">
        <v>305044771</v>
      </c>
      <c r="N285" s="228" t="s">
        <v>1327</v>
      </c>
      <c r="O285" s="228" t="s">
        <v>252</v>
      </c>
      <c r="P285" s="230" t="s">
        <v>193</v>
      </c>
      <c r="Q285" s="230" t="s">
        <v>1328</v>
      </c>
      <c r="R285" s="230"/>
      <c r="S285" s="230" t="s">
        <v>195</v>
      </c>
      <c r="T285" s="230" t="s">
        <v>184</v>
      </c>
      <c r="U285" s="234">
        <v>50</v>
      </c>
      <c r="V285" s="234"/>
      <c r="W285" s="234">
        <v>0</v>
      </c>
      <c r="X285" s="234">
        <v>0</v>
      </c>
      <c r="Y285" s="234">
        <v>3</v>
      </c>
      <c r="Z285" s="235">
        <f t="shared" si="103"/>
        <v>700</v>
      </c>
      <c r="AA285" s="235">
        <f t="shared" si="103"/>
        <v>700</v>
      </c>
      <c r="AB285" s="236">
        <f t="shared" si="103"/>
        <v>700</v>
      </c>
      <c r="AC285" s="236">
        <f t="shared" si="103"/>
        <v>700</v>
      </c>
      <c r="AD285" s="234">
        <v>200</v>
      </c>
      <c r="AE285" s="234">
        <v>200</v>
      </c>
      <c r="AF285" s="237">
        <v>670</v>
      </c>
      <c r="AG285" s="237">
        <v>670</v>
      </c>
      <c r="AH285" s="234">
        <v>500</v>
      </c>
      <c r="AI285" s="234">
        <v>500</v>
      </c>
      <c r="AJ285" s="237">
        <v>30</v>
      </c>
      <c r="AK285" s="237">
        <v>30</v>
      </c>
      <c r="AL285" s="234"/>
      <c r="AM285" s="234">
        <v>0</v>
      </c>
      <c r="AN285" s="237">
        <v>0</v>
      </c>
      <c r="AO285" s="237">
        <v>0</v>
      </c>
      <c r="AP285" s="234"/>
      <c r="AQ285" s="234">
        <v>0</v>
      </c>
      <c r="AR285" s="237">
        <v>0</v>
      </c>
      <c r="AS285" s="237">
        <v>0</v>
      </c>
      <c r="AT285" s="230"/>
      <c r="AU285" s="230"/>
      <c r="AV285" s="238">
        <f t="shared" si="104"/>
        <v>4</v>
      </c>
      <c r="AW285" s="238">
        <f t="shared" si="104"/>
        <v>5</v>
      </c>
      <c r="AX285" s="234">
        <v>3</v>
      </c>
      <c r="AY285" s="234">
        <v>3</v>
      </c>
      <c r="AZ285" s="229">
        <v>1</v>
      </c>
      <c r="BA285" s="234">
        <v>2</v>
      </c>
      <c r="BB285" s="229"/>
      <c r="BC285" s="234">
        <v>0</v>
      </c>
      <c r="BD285" s="232">
        <v>45229</v>
      </c>
      <c r="BE285" s="232">
        <v>45026</v>
      </c>
      <c r="BF285" s="239" t="s">
        <v>230</v>
      </c>
      <c r="BG285" s="230" t="s">
        <v>197</v>
      </c>
      <c r="BH285" s="230">
        <v>0</v>
      </c>
      <c r="BI285" s="240"/>
      <c r="BJ285" s="241">
        <v>0</v>
      </c>
      <c r="BK285" s="242" t="s">
        <v>468</v>
      </c>
      <c r="BL285" s="242"/>
      <c r="BM285" s="242" t="s">
        <v>197</v>
      </c>
      <c r="BN285" s="231" t="s">
        <v>200</v>
      </c>
      <c r="BO285" s="231">
        <f t="shared" si="92"/>
        <v>2023</v>
      </c>
      <c r="BP285" s="231">
        <f t="shared" si="93"/>
        <v>4</v>
      </c>
      <c r="BQ285" s="231" t="str">
        <f t="shared" si="102"/>
        <v>MMMM</v>
      </c>
      <c r="BR285" s="231"/>
      <c r="BS285" s="231">
        <f t="shared" si="105"/>
        <v>30</v>
      </c>
      <c r="BT285" s="231">
        <v>14</v>
      </c>
      <c r="BU285" s="231" t="s">
        <v>232</v>
      </c>
      <c r="BV285" s="231">
        <v>2</v>
      </c>
      <c r="BW285" s="231"/>
      <c r="BX285" s="231"/>
      <c r="BY285" s="231"/>
      <c r="BZ285" s="238">
        <f t="shared" si="106"/>
        <v>1</v>
      </c>
      <c r="CA285" s="231"/>
      <c r="CB285" s="231" t="str">
        <f>+IF(BN285="йирик",CONCATENATE(E285," Инвестициялар, саноат ва савдо бош бошқармаси бошлиғи"),IF(BN285="ўрта",CONCATENATE(E285," Инвестициялар, саноат ва савдо бош бошқармаси бошлиғи биринчи ўринбосари"),_xlfn.CONCAT(F285," ҳокими ўринбосари")))</f>
        <v>Хива шаҳар ҳокими ўринбосари</v>
      </c>
      <c r="CC285" s="231" t="s">
        <v>233</v>
      </c>
      <c r="CD285" s="231" t="s">
        <v>320</v>
      </c>
      <c r="CE285" s="231" t="s">
        <v>206</v>
      </c>
      <c r="CF285" s="231" t="s">
        <v>1239</v>
      </c>
      <c r="CG285" s="231" t="s">
        <v>206</v>
      </c>
      <c r="CH285" s="231"/>
      <c r="CI285" s="231"/>
      <c r="CJ285" s="231"/>
      <c r="CK285" s="243">
        <v>1</v>
      </c>
      <c r="CL285" s="243">
        <v>1</v>
      </c>
      <c r="CM285" s="244">
        <f t="shared" si="98"/>
        <v>0</v>
      </c>
      <c r="CN285" s="243"/>
      <c r="CO285" s="243">
        <f t="shared" si="99"/>
        <v>0</v>
      </c>
      <c r="CP285" s="245">
        <f t="shared" si="100"/>
        <v>-4</v>
      </c>
      <c r="CR285" s="226"/>
    </row>
    <row r="286" spans="1:96" s="246" customFormat="1" ht="39" customHeight="1" x14ac:dyDescent="0.25">
      <c r="A286" s="227">
        <v>12</v>
      </c>
      <c r="B286" s="228">
        <f t="shared" si="97"/>
        <v>277</v>
      </c>
      <c r="C286" s="229">
        <v>19249</v>
      </c>
      <c r="D286" s="228" t="s">
        <v>185</v>
      </c>
      <c r="E286" s="228" t="s">
        <v>2</v>
      </c>
      <c r="F286" s="230" t="s">
        <v>98</v>
      </c>
      <c r="G286" s="231" t="s">
        <v>1329</v>
      </c>
      <c r="H286" s="231" t="s">
        <v>547</v>
      </c>
      <c r="I286" s="230" t="s">
        <v>1330</v>
      </c>
      <c r="J286" s="232">
        <f t="shared" si="89"/>
        <v>0</v>
      </c>
      <c r="K286" s="232">
        <v>45231</v>
      </c>
      <c r="L286" s="230" t="s">
        <v>330</v>
      </c>
      <c r="M286" s="233">
        <v>304392744</v>
      </c>
      <c r="N286" s="228" t="s">
        <v>1327</v>
      </c>
      <c r="O286" s="228" t="s">
        <v>192</v>
      </c>
      <c r="P286" s="230" t="s">
        <v>213</v>
      </c>
      <c r="Q286" s="230" t="s">
        <v>550</v>
      </c>
      <c r="R286" s="230"/>
      <c r="S286" s="230" t="s">
        <v>1274</v>
      </c>
      <c r="T286" s="230">
        <v>5000</v>
      </c>
      <c r="U286" s="234">
        <v>120</v>
      </c>
      <c r="V286" s="234">
        <v>12</v>
      </c>
      <c r="W286" s="234">
        <v>0</v>
      </c>
      <c r="X286" s="234">
        <v>0</v>
      </c>
      <c r="Y286" s="234">
        <v>8</v>
      </c>
      <c r="Z286" s="235">
        <f t="shared" si="103"/>
        <v>200</v>
      </c>
      <c r="AA286" s="235">
        <f t="shared" si="103"/>
        <v>200</v>
      </c>
      <c r="AB286" s="236">
        <f t="shared" si="103"/>
        <v>200</v>
      </c>
      <c r="AC286" s="236">
        <f t="shared" si="103"/>
        <v>200</v>
      </c>
      <c r="AD286" s="234">
        <v>60</v>
      </c>
      <c r="AE286" s="234">
        <v>60</v>
      </c>
      <c r="AF286" s="237">
        <v>60</v>
      </c>
      <c r="AG286" s="237">
        <v>60</v>
      </c>
      <c r="AH286" s="234">
        <v>140</v>
      </c>
      <c r="AI286" s="234">
        <v>140</v>
      </c>
      <c r="AJ286" s="237">
        <v>140</v>
      </c>
      <c r="AK286" s="237">
        <v>140</v>
      </c>
      <c r="AL286" s="234"/>
      <c r="AM286" s="234">
        <v>0</v>
      </c>
      <c r="AN286" s="237">
        <v>0</v>
      </c>
      <c r="AO286" s="237">
        <v>0</v>
      </c>
      <c r="AP286" s="234"/>
      <c r="AQ286" s="234">
        <v>0</v>
      </c>
      <c r="AR286" s="237">
        <v>0</v>
      </c>
      <c r="AS286" s="237">
        <v>0</v>
      </c>
      <c r="AT286" s="230"/>
      <c r="AU286" s="230"/>
      <c r="AV286" s="238">
        <f t="shared" si="104"/>
        <v>12</v>
      </c>
      <c r="AW286" s="238">
        <f t="shared" si="104"/>
        <v>12</v>
      </c>
      <c r="AX286" s="234">
        <v>12</v>
      </c>
      <c r="AY286" s="234">
        <v>4</v>
      </c>
      <c r="AZ286" s="229"/>
      <c r="BA286" s="234">
        <v>5</v>
      </c>
      <c r="BB286" s="229"/>
      <c r="BC286" s="234">
        <v>3</v>
      </c>
      <c r="BD286" s="232">
        <v>45231</v>
      </c>
      <c r="BE286" s="232">
        <v>45093</v>
      </c>
      <c r="BF286" s="239" t="s">
        <v>537</v>
      </c>
      <c r="BG286" s="230" t="s">
        <v>231</v>
      </c>
      <c r="BH286" s="230">
        <v>0</v>
      </c>
      <c r="BI286" s="240"/>
      <c r="BJ286" s="241">
        <v>0</v>
      </c>
      <c r="BK286" s="242" t="s">
        <v>468</v>
      </c>
      <c r="BL286" s="242"/>
      <c r="BM286" s="242" t="s">
        <v>197</v>
      </c>
      <c r="BN286" s="231" t="s">
        <v>200</v>
      </c>
      <c r="BO286" s="231">
        <f t="shared" si="92"/>
        <v>2023</v>
      </c>
      <c r="BP286" s="231">
        <f t="shared" si="93"/>
        <v>4</v>
      </c>
      <c r="BQ286" s="231" t="str">
        <f t="shared" si="102"/>
        <v>MMMM</v>
      </c>
      <c r="BR286" s="231"/>
      <c r="BS286" s="231">
        <f t="shared" si="105"/>
        <v>1</v>
      </c>
      <c r="BT286" s="231"/>
      <c r="BU286" s="231" t="s">
        <v>241</v>
      </c>
      <c r="BV286" s="231"/>
      <c r="BW286" s="231"/>
      <c r="BX286" s="231"/>
      <c r="BY286" s="231"/>
      <c r="BZ286" s="238">
        <f t="shared" si="106"/>
        <v>0</v>
      </c>
      <c r="CA286" s="231"/>
      <c r="CB286" s="231" t="str">
        <f>+IF(BN286="йирик",CONCATENATE(E286," Инвестициялар, саноат ва савдо бош бошқармаси бошлиғи"),IF(BN286="ўрта",CONCATENATE(E286," Инвестициялар, саноат ва савдо бош бошқармаси бошлиғи биринчи ўринбосари"),_xlfn.CONCAT(F286," ҳокими ўринбосари")))</f>
        <v>Хива шаҳар ҳокими ўринбосари</v>
      </c>
      <c r="CC286" s="231" t="s">
        <v>552</v>
      </c>
      <c r="CD286" s="231" t="s">
        <v>553</v>
      </c>
      <c r="CE286" s="231" t="s">
        <v>554</v>
      </c>
      <c r="CF286" s="231" t="s">
        <v>1225</v>
      </c>
      <c r="CG286" s="231" t="s">
        <v>204</v>
      </c>
      <c r="CH286" s="231"/>
      <c r="CI286" s="231"/>
      <c r="CJ286" s="231"/>
      <c r="CK286" s="243">
        <v>2</v>
      </c>
      <c r="CL286" s="243">
        <v>3</v>
      </c>
      <c r="CM286" s="244">
        <f t="shared" si="98"/>
        <v>1</v>
      </c>
      <c r="CN286" s="243"/>
      <c r="CO286" s="243">
        <f t="shared" si="99"/>
        <v>1</v>
      </c>
      <c r="CP286" s="245">
        <f t="shared" si="100"/>
        <v>-11</v>
      </c>
      <c r="CR286" s="226"/>
    </row>
    <row r="287" spans="1:96" s="246" customFormat="1" ht="39" customHeight="1" x14ac:dyDescent="0.25">
      <c r="A287" s="227">
        <v>12</v>
      </c>
      <c r="B287" s="228">
        <f t="shared" si="97"/>
        <v>278</v>
      </c>
      <c r="C287" s="229">
        <v>36690</v>
      </c>
      <c r="D287" s="228" t="s">
        <v>222</v>
      </c>
      <c r="E287" s="228" t="s">
        <v>2</v>
      </c>
      <c r="F287" s="230" t="s">
        <v>98</v>
      </c>
      <c r="G287" s="231" t="s">
        <v>1331</v>
      </c>
      <c r="H287" s="231" t="s">
        <v>1332</v>
      </c>
      <c r="I287" s="230" t="s">
        <v>1333</v>
      </c>
      <c r="J287" s="232">
        <f t="shared" si="89"/>
        <v>0</v>
      </c>
      <c r="K287" s="232">
        <v>45231</v>
      </c>
      <c r="L287" s="230" t="s">
        <v>189</v>
      </c>
      <c r="M287" s="242">
        <v>304325675</v>
      </c>
      <c r="N287" s="230" t="s">
        <v>1257</v>
      </c>
      <c r="O287" s="230" t="s">
        <v>277</v>
      </c>
      <c r="P287" s="230" t="s">
        <v>193</v>
      </c>
      <c r="Q287" s="230" t="s">
        <v>194</v>
      </c>
      <c r="R287" s="230">
        <v>0</v>
      </c>
      <c r="S287" s="230">
        <v>0</v>
      </c>
      <c r="T287" s="230">
        <v>0</v>
      </c>
      <c r="U287" s="230">
        <v>0</v>
      </c>
      <c r="V287" s="230">
        <v>0</v>
      </c>
      <c r="W287" s="230">
        <v>0</v>
      </c>
      <c r="X287" s="230">
        <v>0</v>
      </c>
      <c r="Y287" s="234">
        <v>5.4</v>
      </c>
      <c r="Z287" s="235">
        <f t="shared" si="103"/>
        <v>450</v>
      </c>
      <c r="AA287" s="235">
        <f t="shared" si="103"/>
        <v>450</v>
      </c>
      <c r="AB287" s="236">
        <f t="shared" si="103"/>
        <v>450</v>
      </c>
      <c r="AC287" s="236">
        <f t="shared" si="103"/>
        <v>450</v>
      </c>
      <c r="AD287" s="234">
        <v>200</v>
      </c>
      <c r="AE287" s="234">
        <v>200</v>
      </c>
      <c r="AF287" s="236">
        <v>200</v>
      </c>
      <c r="AG287" s="236">
        <v>200</v>
      </c>
      <c r="AH287" s="234">
        <v>250</v>
      </c>
      <c r="AI287" s="234">
        <v>250</v>
      </c>
      <c r="AJ287" s="237">
        <v>250</v>
      </c>
      <c r="AK287" s="237">
        <v>250</v>
      </c>
      <c r="AL287" s="234"/>
      <c r="AM287" s="234">
        <v>0</v>
      </c>
      <c r="AN287" s="237">
        <v>0</v>
      </c>
      <c r="AO287" s="237">
        <v>0</v>
      </c>
      <c r="AP287" s="234"/>
      <c r="AQ287" s="234">
        <v>0</v>
      </c>
      <c r="AR287" s="236">
        <v>0</v>
      </c>
      <c r="AS287" s="236">
        <v>0</v>
      </c>
      <c r="AT287" s="230"/>
      <c r="AU287" s="230"/>
      <c r="AV287" s="238">
        <f t="shared" si="104"/>
        <v>5</v>
      </c>
      <c r="AW287" s="238">
        <f t="shared" si="104"/>
        <v>5</v>
      </c>
      <c r="AX287" s="234">
        <v>5</v>
      </c>
      <c r="AY287" s="234">
        <v>3</v>
      </c>
      <c r="AZ287" s="229"/>
      <c r="BA287" s="234">
        <v>2</v>
      </c>
      <c r="BB287" s="229"/>
      <c r="BC287" s="234">
        <v>0</v>
      </c>
      <c r="BD287" s="232">
        <v>45231</v>
      </c>
      <c r="BE287" s="232">
        <v>45026</v>
      </c>
      <c r="BF287" s="239" t="s">
        <v>409</v>
      </c>
      <c r="BG287" s="230" t="s">
        <v>199</v>
      </c>
      <c r="BH287" s="230"/>
      <c r="BI287" s="240"/>
      <c r="BJ287" s="241"/>
      <c r="BK287" s="242" t="s">
        <v>468</v>
      </c>
      <c r="BL287" s="242"/>
      <c r="BM287" s="242" t="s">
        <v>197</v>
      </c>
      <c r="BN287" s="231" t="s">
        <v>200</v>
      </c>
      <c r="BO287" s="231">
        <f t="shared" si="92"/>
        <v>2023</v>
      </c>
      <c r="BP287" s="231">
        <f t="shared" si="93"/>
        <v>4</v>
      </c>
      <c r="BQ287" s="231" t="str">
        <f t="shared" si="102"/>
        <v>MMMM</v>
      </c>
      <c r="BR287" s="231"/>
      <c r="BS287" s="231">
        <f t="shared" si="105"/>
        <v>1</v>
      </c>
      <c r="BT287" s="231">
        <v>14</v>
      </c>
      <c r="BU287" s="231" t="s">
        <v>232</v>
      </c>
      <c r="BV287" s="231">
        <v>2</v>
      </c>
      <c r="BW287" s="231"/>
      <c r="BX287" s="231"/>
      <c r="BY287" s="231"/>
      <c r="BZ287" s="238">
        <f t="shared" si="106"/>
        <v>0</v>
      </c>
      <c r="CA287" s="231"/>
      <c r="CB287" s="231"/>
      <c r="CC287" s="231" t="s">
        <v>202</v>
      </c>
      <c r="CD287" s="231" t="s">
        <v>1230</v>
      </c>
      <c r="CE287" s="231" t="s">
        <v>204</v>
      </c>
      <c r="CF287" s="231" t="s">
        <v>1239</v>
      </c>
      <c r="CG287" s="231" t="s">
        <v>206</v>
      </c>
      <c r="CH287" s="231"/>
      <c r="CI287" s="231"/>
      <c r="CJ287" s="231"/>
      <c r="CK287" s="243">
        <v>1</v>
      </c>
      <c r="CL287" s="243">
        <v>0</v>
      </c>
      <c r="CM287" s="244">
        <f t="shared" si="98"/>
        <v>-1</v>
      </c>
      <c r="CN287" s="243"/>
      <c r="CO287" s="243">
        <f t="shared" si="99"/>
        <v>-1</v>
      </c>
      <c r="CP287" s="245">
        <f t="shared" si="100"/>
        <v>-6</v>
      </c>
      <c r="CR287" s="226"/>
    </row>
    <row r="288" spans="1:96" s="246" customFormat="1" ht="39" customHeight="1" x14ac:dyDescent="0.25">
      <c r="A288" s="227">
        <v>12</v>
      </c>
      <c r="B288" s="228">
        <f t="shared" si="97"/>
        <v>279</v>
      </c>
      <c r="C288" s="229">
        <v>19293</v>
      </c>
      <c r="D288" s="228" t="s">
        <v>185</v>
      </c>
      <c r="E288" s="228" t="s">
        <v>2</v>
      </c>
      <c r="F288" s="230" t="s">
        <v>98</v>
      </c>
      <c r="G288" s="231" t="s">
        <v>1334</v>
      </c>
      <c r="H288" s="231" t="s">
        <v>1335</v>
      </c>
      <c r="I288" s="230" t="s">
        <v>1336</v>
      </c>
      <c r="J288" s="232">
        <f t="shared" si="89"/>
        <v>0</v>
      </c>
      <c r="K288" s="232">
        <v>45170</v>
      </c>
      <c r="L288" s="230" t="s">
        <v>189</v>
      </c>
      <c r="M288" s="233">
        <v>304148784</v>
      </c>
      <c r="N288" s="228" t="s">
        <v>1285</v>
      </c>
      <c r="O288" s="228" t="s">
        <v>252</v>
      </c>
      <c r="P288" s="230" t="s">
        <v>193</v>
      </c>
      <c r="Q288" s="230" t="s">
        <v>194</v>
      </c>
      <c r="R288" s="230"/>
      <c r="S288" s="230" t="s">
        <v>195</v>
      </c>
      <c r="T288" s="230" t="s">
        <v>184</v>
      </c>
      <c r="U288" s="234">
        <v>200</v>
      </c>
      <c r="V288" s="234"/>
      <c r="W288" s="234">
        <v>0</v>
      </c>
      <c r="X288" s="234">
        <v>0</v>
      </c>
      <c r="Y288" s="234">
        <v>10</v>
      </c>
      <c r="Z288" s="235">
        <f t="shared" si="103"/>
        <v>2000</v>
      </c>
      <c r="AA288" s="235">
        <f t="shared" si="103"/>
        <v>2000</v>
      </c>
      <c r="AB288" s="236">
        <f t="shared" si="103"/>
        <v>2000</v>
      </c>
      <c r="AC288" s="236">
        <f t="shared" si="103"/>
        <v>2000</v>
      </c>
      <c r="AD288" s="234">
        <v>755</v>
      </c>
      <c r="AE288" s="234">
        <v>755</v>
      </c>
      <c r="AF288" s="237">
        <v>755</v>
      </c>
      <c r="AG288" s="237">
        <v>755</v>
      </c>
      <c r="AH288" s="234">
        <v>1245</v>
      </c>
      <c r="AI288" s="234">
        <v>1245</v>
      </c>
      <c r="AJ288" s="237">
        <v>1245</v>
      </c>
      <c r="AK288" s="237">
        <v>1245</v>
      </c>
      <c r="AL288" s="234"/>
      <c r="AM288" s="234">
        <v>0</v>
      </c>
      <c r="AN288" s="237">
        <v>0</v>
      </c>
      <c r="AO288" s="237">
        <v>0</v>
      </c>
      <c r="AP288" s="234"/>
      <c r="AQ288" s="234">
        <v>0</v>
      </c>
      <c r="AR288" s="237">
        <v>0</v>
      </c>
      <c r="AS288" s="237">
        <v>0</v>
      </c>
      <c r="AT288" s="230"/>
      <c r="AU288" s="230"/>
      <c r="AV288" s="238">
        <f t="shared" si="104"/>
        <v>10</v>
      </c>
      <c r="AW288" s="238">
        <f t="shared" si="104"/>
        <v>10</v>
      </c>
      <c r="AX288" s="234">
        <v>8</v>
      </c>
      <c r="AY288" s="234">
        <v>5</v>
      </c>
      <c r="AZ288" s="229">
        <v>2</v>
      </c>
      <c r="BA288" s="234">
        <v>3</v>
      </c>
      <c r="BB288" s="229"/>
      <c r="BC288" s="234">
        <v>2</v>
      </c>
      <c r="BD288" s="232">
        <v>45170</v>
      </c>
      <c r="BE288" s="232">
        <v>45093</v>
      </c>
      <c r="BF288" s="239" t="s">
        <v>599</v>
      </c>
      <c r="BG288" s="230" t="s">
        <v>199</v>
      </c>
      <c r="BH288" s="230">
        <v>0</v>
      </c>
      <c r="BI288" s="240"/>
      <c r="BJ288" s="241">
        <v>0</v>
      </c>
      <c r="BK288" s="242" t="s">
        <v>468</v>
      </c>
      <c r="BL288" s="242"/>
      <c r="BM288" s="242" t="s">
        <v>197</v>
      </c>
      <c r="BN288" s="231" t="s">
        <v>200</v>
      </c>
      <c r="BO288" s="231">
        <f t="shared" si="92"/>
        <v>2023</v>
      </c>
      <c r="BP288" s="231">
        <f t="shared" si="93"/>
        <v>3</v>
      </c>
      <c r="BQ288" s="231" t="str">
        <f t="shared" si="102"/>
        <v>MMMM</v>
      </c>
      <c r="BR288" s="231"/>
      <c r="BS288" s="231">
        <f t="shared" si="105"/>
        <v>1</v>
      </c>
      <c r="BT288" s="231"/>
      <c r="BU288" s="231" t="s">
        <v>241</v>
      </c>
      <c r="BV288" s="231"/>
      <c r="BW288" s="231"/>
      <c r="BX288" s="231"/>
      <c r="BY288" s="231"/>
      <c r="BZ288" s="238">
        <f t="shared" si="106"/>
        <v>0</v>
      </c>
      <c r="CA288" s="231"/>
      <c r="CB288" s="231" t="str">
        <f>+IF(BN288="йирик",CONCATENATE(E288," Инвестициялар, саноат ва савдо бош бошқармаси бошлиғи"),IF(BN288="ўрта",CONCATENATE(E288," Инвестициялар, саноат ва савдо бош бошқармаси бошлиғи биринчи ўринбосари"),_xlfn.CONCAT(F288," ҳокими ўринбосари")))</f>
        <v>Хива шаҳар ҳокими ўринбосари</v>
      </c>
      <c r="CC288" s="231" t="s">
        <v>202</v>
      </c>
      <c r="CD288" s="231" t="s">
        <v>1230</v>
      </c>
      <c r="CE288" s="231" t="s">
        <v>204</v>
      </c>
      <c r="CF288" s="231" t="s">
        <v>1239</v>
      </c>
      <c r="CG288" s="231" t="s">
        <v>206</v>
      </c>
      <c r="CH288" s="231"/>
      <c r="CI288" s="231"/>
      <c r="CJ288" s="231"/>
      <c r="CK288" s="243">
        <v>3</v>
      </c>
      <c r="CL288" s="243">
        <v>10</v>
      </c>
      <c r="CM288" s="244">
        <f t="shared" si="98"/>
        <v>7</v>
      </c>
      <c r="CN288" s="243">
        <v>0.14000000000000001</v>
      </c>
      <c r="CO288" s="243">
        <f t="shared" si="99"/>
        <v>7.14</v>
      </c>
      <c r="CP288" s="245">
        <f t="shared" si="100"/>
        <v>-2.8600000000000003</v>
      </c>
      <c r="CR288" s="226"/>
    </row>
    <row r="289" spans="1:96" s="246" customFormat="1" ht="39" customHeight="1" x14ac:dyDescent="0.25">
      <c r="A289" s="227">
        <v>12</v>
      </c>
      <c r="B289" s="228">
        <f t="shared" si="97"/>
        <v>280</v>
      </c>
      <c r="C289" s="229">
        <v>19268</v>
      </c>
      <c r="D289" s="228" t="s">
        <v>185</v>
      </c>
      <c r="E289" s="228" t="s">
        <v>2</v>
      </c>
      <c r="F289" s="230" t="s">
        <v>98</v>
      </c>
      <c r="G289" s="231" t="s">
        <v>1337</v>
      </c>
      <c r="H289" s="231" t="s">
        <v>1338</v>
      </c>
      <c r="I289" s="230" t="s">
        <v>1339</v>
      </c>
      <c r="J289" s="232">
        <f t="shared" si="89"/>
        <v>0</v>
      </c>
      <c r="K289" s="232">
        <v>45290</v>
      </c>
      <c r="L289" s="230" t="s">
        <v>189</v>
      </c>
      <c r="M289" s="233">
        <v>303051053</v>
      </c>
      <c r="N289" s="228" t="s">
        <v>1303</v>
      </c>
      <c r="O289" s="228" t="s">
        <v>277</v>
      </c>
      <c r="P289" s="230" t="s">
        <v>213</v>
      </c>
      <c r="Q289" s="230" t="s">
        <v>1340</v>
      </c>
      <c r="R289" s="230"/>
      <c r="S289" s="230">
        <v>0</v>
      </c>
      <c r="T289" s="230">
        <v>0</v>
      </c>
      <c r="U289" s="234">
        <v>700</v>
      </c>
      <c r="V289" s="234">
        <v>50</v>
      </c>
      <c r="W289" s="234">
        <v>0</v>
      </c>
      <c r="X289" s="234">
        <v>0</v>
      </c>
      <c r="Y289" s="234">
        <v>25</v>
      </c>
      <c r="Z289" s="235">
        <f t="shared" si="103"/>
        <v>10000</v>
      </c>
      <c r="AA289" s="235">
        <f t="shared" si="103"/>
        <v>10000</v>
      </c>
      <c r="AB289" s="236">
        <f t="shared" si="103"/>
        <v>1000</v>
      </c>
      <c r="AC289" s="236">
        <f t="shared" si="103"/>
        <v>1000</v>
      </c>
      <c r="AD289" s="234">
        <v>8000</v>
      </c>
      <c r="AE289" s="234">
        <v>8000</v>
      </c>
      <c r="AF289" s="237">
        <v>732</v>
      </c>
      <c r="AG289" s="237">
        <v>732</v>
      </c>
      <c r="AH289" s="234">
        <v>2000</v>
      </c>
      <c r="AI289" s="234">
        <v>2000</v>
      </c>
      <c r="AJ289" s="237">
        <v>268</v>
      </c>
      <c r="AK289" s="237">
        <v>268</v>
      </c>
      <c r="AL289" s="234"/>
      <c r="AM289" s="234">
        <v>0</v>
      </c>
      <c r="AN289" s="237">
        <v>0</v>
      </c>
      <c r="AO289" s="237">
        <v>0</v>
      </c>
      <c r="AP289" s="234"/>
      <c r="AQ289" s="234">
        <v>0</v>
      </c>
      <c r="AR289" s="237">
        <v>0</v>
      </c>
      <c r="AS289" s="237">
        <v>0</v>
      </c>
      <c r="AT289" s="230"/>
      <c r="AU289" s="230"/>
      <c r="AV289" s="238">
        <f t="shared" si="104"/>
        <v>10</v>
      </c>
      <c r="AW289" s="238">
        <f t="shared" si="104"/>
        <v>10</v>
      </c>
      <c r="AX289" s="234">
        <v>8</v>
      </c>
      <c r="AY289" s="234">
        <v>3</v>
      </c>
      <c r="AZ289" s="229">
        <v>2</v>
      </c>
      <c r="BA289" s="234">
        <v>3</v>
      </c>
      <c r="BB289" s="229"/>
      <c r="BC289" s="234">
        <v>4</v>
      </c>
      <c r="BD289" s="232">
        <v>45290</v>
      </c>
      <c r="BE289" s="232">
        <v>45026</v>
      </c>
      <c r="BF289" s="239" t="s">
        <v>455</v>
      </c>
      <c r="BG289" s="230" t="s">
        <v>197</v>
      </c>
      <c r="BH289" s="230">
        <v>0</v>
      </c>
      <c r="BI289" s="240"/>
      <c r="BJ289" s="241">
        <v>0</v>
      </c>
      <c r="BK289" s="242" t="s">
        <v>468</v>
      </c>
      <c r="BL289" s="242"/>
      <c r="BM289" s="242" t="s">
        <v>197</v>
      </c>
      <c r="BN289" s="231" t="s">
        <v>641</v>
      </c>
      <c r="BO289" s="231">
        <f t="shared" si="92"/>
        <v>2023</v>
      </c>
      <c r="BP289" s="231">
        <f t="shared" si="93"/>
        <v>4</v>
      </c>
      <c r="BQ289" s="231" t="str">
        <f t="shared" si="102"/>
        <v>MMMM</v>
      </c>
      <c r="BR289" s="231"/>
      <c r="BS289" s="231">
        <f t="shared" si="105"/>
        <v>30</v>
      </c>
      <c r="BT289" s="231">
        <v>14</v>
      </c>
      <c r="BU289" s="231" t="s">
        <v>232</v>
      </c>
      <c r="BV289" s="231">
        <v>2</v>
      </c>
      <c r="BW289" s="231"/>
      <c r="BX289" s="231"/>
      <c r="BY289" s="231"/>
      <c r="BZ289" s="238">
        <f t="shared" si="106"/>
        <v>0</v>
      </c>
      <c r="CA289" s="231"/>
      <c r="CB289" s="231" t="str">
        <f>+IF(BN289="йирик",CONCATENATE(E289," Инвестициялар, саноат ва савдо бош бошқармаси бошлиғи"),IF(BN289="ўрта",CONCATENATE(E289," Инвестициялар, саноат ва савдо бош бошқармаси бошлиғи биринчи ўринбосари"),_xlfn.CONCAT(F289," ҳокими ўринбосари")))</f>
        <v>Хоразм вилояти Инвестициялар, саноат ва савдо бош бошқармаси бошлиғи биринчи ўринбосари</v>
      </c>
      <c r="CC289" s="231" t="s">
        <v>202</v>
      </c>
      <c r="CD289" s="231" t="s">
        <v>1230</v>
      </c>
      <c r="CE289" s="231" t="s">
        <v>204</v>
      </c>
      <c r="CF289" s="231" t="s">
        <v>1231</v>
      </c>
      <c r="CG289" s="231" t="s">
        <v>472</v>
      </c>
      <c r="CH289" s="231"/>
      <c r="CI289" s="231"/>
      <c r="CJ289" s="231"/>
      <c r="CK289" s="243">
        <v>3</v>
      </c>
      <c r="CL289" s="243">
        <v>3</v>
      </c>
      <c r="CM289" s="244">
        <f t="shared" si="98"/>
        <v>0</v>
      </c>
      <c r="CN289" s="243"/>
      <c r="CO289" s="243">
        <f t="shared" si="99"/>
        <v>0</v>
      </c>
      <c r="CP289" s="245">
        <f t="shared" si="100"/>
        <v>-10</v>
      </c>
      <c r="CR289" s="226"/>
    </row>
    <row r="290" spans="1:96" s="246" customFormat="1" ht="39" customHeight="1" x14ac:dyDescent="0.25">
      <c r="A290" s="227">
        <v>12</v>
      </c>
      <c r="B290" s="228">
        <f t="shared" si="97"/>
        <v>281</v>
      </c>
      <c r="C290" s="229">
        <v>19298</v>
      </c>
      <c r="D290" s="228" t="s">
        <v>185</v>
      </c>
      <c r="E290" s="228" t="s">
        <v>2</v>
      </c>
      <c r="F290" s="230" t="s">
        <v>98</v>
      </c>
      <c r="G290" s="231" t="s">
        <v>1341</v>
      </c>
      <c r="H290" s="231" t="s">
        <v>1342</v>
      </c>
      <c r="I290" s="230" t="s">
        <v>1343</v>
      </c>
      <c r="J290" s="232">
        <f t="shared" si="89"/>
        <v>0</v>
      </c>
      <c r="K290" s="232">
        <v>45137</v>
      </c>
      <c r="L290" s="230" t="s">
        <v>330</v>
      </c>
      <c r="M290" s="233">
        <v>301981694</v>
      </c>
      <c r="N290" s="228" t="s">
        <v>1246</v>
      </c>
      <c r="O290" s="228" t="s">
        <v>212</v>
      </c>
      <c r="P290" s="230" t="s">
        <v>193</v>
      </c>
      <c r="Q290" s="230" t="s">
        <v>437</v>
      </c>
      <c r="R290" s="230"/>
      <c r="S290" s="230" t="s">
        <v>195</v>
      </c>
      <c r="T290" s="230" t="s">
        <v>184</v>
      </c>
      <c r="U290" s="234">
        <v>200</v>
      </c>
      <c r="V290" s="234"/>
      <c r="W290" s="234">
        <v>0</v>
      </c>
      <c r="X290" s="234">
        <v>0</v>
      </c>
      <c r="Y290" s="234">
        <v>12</v>
      </c>
      <c r="Z290" s="235">
        <f t="shared" si="103"/>
        <v>1000</v>
      </c>
      <c r="AA290" s="235">
        <f t="shared" si="103"/>
        <v>1000</v>
      </c>
      <c r="AB290" s="236">
        <f t="shared" si="103"/>
        <v>1000</v>
      </c>
      <c r="AC290" s="236">
        <f t="shared" si="103"/>
        <v>1000</v>
      </c>
      <c r="AD290" s="234">
        <v>1000</v>
      </c>
      <c r="AE290" s="234">
        <v>1000</v>
      </c>
      <c r="AF290" s="237">
        <v>1000</v>
      </c>
      <c r="AG290" s="237">
        <v>1000</v>
      </c>
      <c r="AH290" s="234"/>
      <c r="AI290" s="234">
        <v>0</v>
      </c>
      <c r="AJ290" s="237">
        <v>0</v>
      </c>
      <c r="AK290" s="237">
        <v>0</v>
      </c>
      <c r="AL290" s="234"/>
      <c r="AM290" s="234">
        <v>0</v>
      </c>
      <c r="AN290" s="237">
        <v>0</v>
      </c>
      <c r="AO290" s="237">
        <v>0</v>
      </c>
      <c r="AP290" s="234"/>
      <c r="AQ290" s="234">
        <v>0</v>
      </c>
      <c r="AR290" s="237">
        <v>0</v>
      </c>
      <c r="AS290" s="237">
        <v>0</v>
      </c>
      <c r="AT290" s="230"/>
      <c r="AU290" s="230"/>
      <c r="AV290" s="238">
        <f t="shared" si="104"/>
        <v>5</v>
      </c>
      <c r="AW290" s="238">
        <f t="shared" si="104"/>
        <v>5</v>
      </c>
      <c r="AX290" s="234">
        <v>3</v>
      </c>
      <c r="AY290" s="234">
        <v>3</v>
      </c>
      <c r="AZ290" s="229">
        <v>2</v>
      </c>
      <c r="BA290" s="234">
        <v>2</v>
      </c>
      <c r="BB290" s="229"/>
      <c r="BC290" s="234">
        <v>0</v>
      </c>
      <c r="BD290" s="232">
        <v>45137</v>
      </c>
      <c r="BE290" s="232">
        <v>45064</v>
      </c>
      <c r="BF290" s="239" t="s">
        <v>296</v>
      </c>
      <c r="BG290" s="230" t="s">
        <v>254</v>
      </c>
      <c r="BH290" s="230">
        <v>0</v>
      </c>
      <c r="BI290" s="240"/>
      <c r="BJ290" s="241">
        <v>0</v>
      </c>
      <c r="BK290" s="242" t="s">
        <v>468</v>
      </c>
      <c r="BL290" s="242"/>
      <c r="BM290" s="242" t="s">
        <v>197</v>
      </c>
      <c r="BN290" s="231" t="s">
        <v>200</v>
      </c>
      <c r="BO290" s="231">
        <f t="shared" si="92"/>
        <v>2023</v>
      </c>
      <c r="BP290" s="231">
        <f t="shared" si="93"/>
        <v>3</v>
      </c>
      <c r="BQ290" s="231" t="str">
        <f t="shared" si="102"/>
        <v>MMMM</v>
      </c>
      <c r="BR290" s="231"/>
      <c r="BS290" s="231">
        <f t="shared" si="105"/>
        <v>30</v>
      </c>
      <c r="BT290" s="231"/>
      <c r="BU290" s="231" t="s">
        <v>218</v>
      </c>
      <c r="BV290" s="231"/>
      <c r="BW290" s="231"/>
      <c r="BX290" s="231"/>
      <c r="BY290" s="231"/>
      <c r="BZ290" s="238">
        <f t="shared" si="106"/>
        <v>0</v>
      </c>
      <c r="CA290" s="231"/>
      <c r="CB290" s="231" t="str">
        <f>+IF(BN290="йирик",CONCATENATE(E290," Инвестициялар, саноат ва савдо бош бошқармаси бошлиғи"),IF(BN290="ўрта",CONCATENATE(E290," Инвестициялар, саноат ва савдо бош бошқармаси бошлиғи биринчи ўринбосари"),_xlfn.CONCAT(F290," ҳокими ўринбосари")))</f>
        <v>Хива шаҳар ҳокими ўринбосари</v>
      </c>
      <c r="CC290" s="231" t="s">
        <v>202</v>
      </c>
      <c r="CD290" s="231" t="s">
        <v>1230</v>
      </c>
      <c r="CE290" s="231" t="s">
        <v>204</v>
      </c>
      <c r="CF290" s="231" t="s">
        <v>1231</v>
      </c>
      <c r="CG290" s="231" t="s">
        <v>472</v>
      </c>
      <c r="CH290" s="231"/>
      <c r="CI290" s="231"/>
      <c r="CJ290" s="231"/>
      <c r="CK290" s="243">
        <v>5</v>
      </c>
      <c r="CL290" s="243">
        <v>6</v>
      </c>
      <c r="CM290" s="244">
        <f t="shared" si="98"/>
        <v>1</v>
      </c>
      <c r="CN290" s="243"/>
      <c r="CO290" s="243">
        <f t="shared" si="99"/>
        <v>1</v>
      </c>
      <c r="CP290" s="245">
        <f t="shared" si="100"/>
        <v>-4</v>
      </c>
      <c r="CR290" s="226"/>
    </row>
    <row r="291" spans="1:96" s="246" customFormat="1" ht="39" customHeight="1" x14ac:dyDescent="0.25">
      <c r="A291" s="227">
        <v>12</v>
      </c>
      <c r="B291" s="228">
        <f t="shared" si="97"/>
        <v>282</v>
      </c>
      <c r="C291" s="229">
        <v>19252</v>
      </c>
      <c r="D291" s="228" t="s">
        <v>185</v>
      </c>
      <c r="E291" s="228" t="s">
        <v>2</v>
      </c>
      <c r="F291" s="230" t="s">
        <v>98</v>
      </c>
      <c r="G291" s="231" t="s">
        <v>1344</v>
      </c>
      <c r="H291" s="231" t="s">
        <v>1345</v>
      </c>
      <c r="I291" s="230" t="s">
        <v>1346</v>
      </c>
      <c r="J291" s="232">
        <f t="shared" si="89"/>
        <v>0</v>
      </c>
      <c r="K291" s="232">
        <v>45199</v>
      </c>
      <c r="L291" s="230" t="s">
        <v>189</v>
      </c>
      <c r="M291" s="233">
        <v>206165821</v>
      </c>
      <c r="N291" s="228" t="s">
        <v>1327</v>
      </c>
      <c r="O291" s="228" t="s">
        <v>192</v>
      </c>
      <c r="P291" s="230" t="s">
        <v>193</v>
      </c>
      <c r="Q291" s="230" t="s">
        <v>447</v>
      </c>
      <c r="R291" s="230"/>
      <c r="S291" s="230" t="s">
        <v>195</v>
      </c>
      <c r="T291" s="230" t="s">
        <v>184</v>
      </c>
      <c r="U291" s="234">
        <v>500</v>
      </c>
      <c r="V291" s="234"/>
      <c r="W291" s="234">
        <v>0</v>
      </c>
      <c r="X291" s="234">
        <v>0</v>
      </c>
      <c r="Y291" s="234">
        <v>24</v>
      </c>
      <c r="Z291" s="235">
        <f t="shared" si="103"/>
        <v>2000</v>
      </c>
      <c r="AA291" s="235">
        <f t="shared" si="103"/>
        <v>2000</v>
      </c>
      <c r="AB291" s="236">
        <f t="shared" si="103"/>
        <v>2000</v>
      </c>
      <c r="AC291" s="236">
        <f t="shared" si="103"/>
        <v>2000</v>
      </c>
      <c r="AD291" s="234">
        <v>1500</v>
      </c>
      <c r="AE291" s="234">
        <v>1500</v>
      </c>
      <c r="AF291" s="237">
        <v>1500</v>
      </c>
      <c r="AG291" s="237">
        <v>1500</v>
      </c>
      <c r="AH291" s="234">
        <v>500</v>
      </c>
      <c r="AI291" s="234">
        <v>500</v>
      </c>
      <c r="AJ291" s="237">
        <v>500</v>
      </c>
      <c r="AK291" s="237">
        <v>500</v>
      </c>
      <c r="AL291" s="234"/>
      <c r="AM291" s="234">
        <v>0</v>
      </c>
      <c r="AN291" s="237">
        <v>0</v>
      </c>
      <c r="AO291" s="237">
        <v>0</v>
      </c>
      <c r="AP291" s="234"/>
      <c r="AQ291" s="234">
        <v>0</v>
      </c>
      <c r="AR291" s="237">
        <v>0</v>
      </c>
      <c r="AS291" s="237">
        <v>0</v>
      </c>
      <c r="AT291" s="230"/>
      <c r="AU291" s="230"/>
      <c r="AV291" s="238">
        <f t="shared" si="104"/>
        <v>9</v>
      </c>
      <c r="AW291" s="238">
        <f t="shared" si="104"/>
        <v>9</v>
      </c>
      <c r="AX291" s="234">
        <v>7</v>
      </c>
      <c r="AY291" s="234">
        <v>4</v>
      </c>
      <c r="AZ291" s="229"/>
      <c r="BA291" s="234">
        <v>3</v>
      </c>
      <c r="BB291" s="229">
        <v>2</v>
      </c>
      <c r="BC291" s="234">
        <v>2</v>
      </c>
      <c r="BD291" s="232">
        <v>45199</v>
      </c>
      <c r="BE291" s="232">
        <v>45093</v>
      </c>
      <c r="BF291" s="239" t="s">
        <v>658</v>
      </c>
      <c r="BG291" s="230" t="s">
        <v>231</v>
      </c>
      <c r="BH291" s="230">
        <v>0</v>
      </c>
      <c r="BI291" s="240"/>
      <c r="BJ291" s="241">
        <v>0</v>
      </c>
      <c r="BK291" s="242" t="s">
        <v>468</v>
      </c>
      <c r="BL291" s="242"/>
      <c r="BM291" s="242" t="s">
        <v>197</v>
      </c>
      <c r="BN291" s="231" t="s">
        <v>200</v>
      </c>
      <c r="BO291" s="231">
        <f t="shared" si="92"/>
        <v>2023</v>
      </c>
      <c r="BP291" s="231">
        <f t="shared" si="93"/>
        <v>3</v>
      </c>
      <c r="BQ291" s="231" t="str">
        <f t="shared" si="102"/>
        <v>MMMM</v>
      </c>
      <c r="BR291" s="231"/>
      <c r="BS291" s="231">
        <f t="shared" si="105"/>
        <v>30</v>
      </c>
      <c r="BT291" s="231"/>
      <c r="BU291" s="231" t="s">
        <v>241</v>
      </c>
      <c r="BV291" s="231"/>
      <c r="BW291" s="231"/>
      <c r="BX291" s="231"/>
      <c r="BY291" s="231">
        <v>1</v>
      </c>
      <c r="BZ291" s="238">
        <f t="shared" si="106"/>
        <v>0</v>
      </c>
      <c r="CA291" s="231"/>
      <c r="CB291" s="231" t="str">
        <f>+IF(BN291="йирик",CONCATENATE(E291," Инвестициялар, саноат ва савдо бош бошқармаси бошлиғи"),IF(BN291="ўрта",CONCATENATE(E291," Инвестициялар, саноат ва савдо бош бошқармаси бошлиғи биринчи ўринбосари"),_xlfn.CONCAT(F291," ҳокими ўринбосари")))</f>
        <v>Хива шаҳар ҳокими ўринбосари</v>
      </c>
      <c r="CC291" s="231" t="s">
        <v>202</v>
      </c>
      <c r="CD291" s="231" t="s">
        <v>1230</v>
      </c>
      <c r="CE291" s="231" t="s">
        <v>204</v>
      </c>
      <c r="CF291" s="231" t="s">
        <v>1225</v>
      </c>
      <c r="CG291" s="231" t="s">
        <v>204</v>
      </c>
      <c r="CH291" s="231"/>
      <c r="CI291" s="231"/>
      <c r="CJ291" s="231"/>
      <c r="CK291" s="243">
        <v>2</v>
      </c>
      <c r="CL291" s="243">
        <v>1</v>
      </c>
      <c r="CM291" s="244">
        <f t="shared" si="98"/>
        <v>-1</v>
      </c>
      <c r="CN291" s="243">
        <v>1</v>
      </c>
      <c r="CO291" s="243">
        <f t="shared" si="99"/>
        <v>0</v>
      </c>
      <c r="CP291" s="245">
        <f t="shared" si="100"/>
        <v>-9</v>
      </c>
      <c r="CR291" s="226"/>
    </row>
    <row r="292" spans="1:96" s="246" customFormat="1" ht="39" customHeight="1" x14ac:dyDescent="0.25">
      <c r="A292" s="227">
        <v>12</v>
      </c>
      <c r="B292" s="228">
        <f t="shared" si="97"/>
        <v>283</v>
      </c>
      <c r="C292" s="229">
        <v>36702</v>
      </c>
      <c r="D292" s="228" t="s">
        <v>222</v>
      </c>
      <c r="E292" s="228" t="s">
        <v>2</v>
      </c>
      <c r="F292" s="230" t="s">
        <v>98</v>
      </c>
      <c r="G292" s="231" t="s">
        <v>1347</v>
      </c>
      <c r="H292" s="231" t="s">
        <v>1348</v>
      </c>
      <c r="I292" s="230" t="s">
        <v>1349</v>
      </c>
      <c r="J292" s="232">
        <f t="shared" si="89"/>
        <v>0</v>
      </c>
      <c r="K292" s="232">
        <v>45051</v>
      </c>
      <c r="L292" s="230" t="s">
        <v>189</v>
      </c>
      <c r="M292" s="242">
        <v>205930654</v>
      </c>
      <c r="N292" s="230" t="s">
        <v>1246</v>
      </c>
      <c r="O292" s="230" t="s">
        <v>212</v>
      </c>
      <c r="P292" s="230" t="s">
        <v>193</v>
      </c>
      <c r="Q292" s="230" t="s">
        <v>355</v>
      </c>
      <c r="R292" s="230">
        <v>0</v>
      </c>
      <c r="S292" s="230">
        <v>0</v>
      </c>
      <c r="T292" s="230">
        <v>0</v>
      </c>
      <c r="U292" s="230">
        <v>0</v>
      </c>
      <c r="V292" s="230">
        <v>0</v>
      </c>
      <c r="W292" s="230">
        <v>0</v>
      </c>
      <c r="X292" s="230">
        <v>0</v>
      </c>
      <c r="Y292" s="234">
        <v>6</v>
      </c>
      <c r="Z292" s="235">
        <f t="shared" si="103"/>
        <v>600</v>
      </c>
      <c r="AA292" s="235">
        <f t="shared" si="103"/>
        <v>600</v>
      </c>
      <c r="AB292" s="236">
        <f t="shared" si="103"/>
        <v>600</v>
      </c>
      <c r="AC292" s="236">
        <f t="shared" si="103"/>
        <v>600</v>
      </c>
      <c r="AD292" s="234">
        <v>300</v>
      </c>
      <c r="AE292" s="234">
        <v>300</v>
      </c>
      <c r="AF292" s="236">
        <v>365</v>
      </c>
      <c r="AG292" s="236">
        <v>365</v>
      </c>
      <c r="AH292" s="234">
        <v>300</v>
      </c>
      <c r="AI292" s="234">
        <v>300</v>
      </c>
      <c r="AJ292" s="237">
        <v>235</v>
      </c>
      <c r="AK292" s="237">
        <v>235</v>
      </c>
      <c r="AL292" s="234"/>
      <c r="AM292" s="234">
        <v>0</v>
      </c>
      <c r="AN292" s="237">
        <v>0</v>
      </c>
      <c r="AO292" s="237">
        <v>0</v>
      </c>
      <c r="AP292" s="234"/>
      <c r="AQ292" s="234">
        <v>0</v>
      </c>
      <c r="AR292" s="236">
        <v>0</v>
      </c>
      <c r="AS292" s="236">
        <v>0</v>
      </c>
      <c r="AT292" s="230"/>
      <c r="AU292" s="230"/>
      <c r="AV292" s="238">
        <f t="shared" si="104"/>
        <v>5</v>
      </c>
      <c r="AW292" s="238">
        <f t="shared" si="104"/>
        <v>5</v>
      </c>
      <c r="AX292" s="234">
        <v>5</v>
      </c>
      <c r="AY292" s="234">
        <v>3</v>
      </c>
      <c r="AZ292" s="229"/>
      <c r="BA292" s="234">
        <v>2</v>
      </c>
      <c r="BB292" s="229"/>
      <c r="BC292" s="234">
        <v>0</v>
      </c>
      <c r="BD292" s="232">
        <v>45051</v>
      </c>
      <c r="BE292" s="232">
        <v>45049</v>
      </c>
      <c r="BF292" s="239" t="s">
        <v>338</v>
      </c>
      <c r="BG292" s="230" t="s">
        <v>498</v>
      </c>
      <c r="BH292" s="230"/>
      <c r="BI292" s="240"/>
      <c r="BJ292" s="241"/>
      <c r="BK292" s="242" t="s">
        <v>468</v>
      </c>
      <c r="BL292" s="242"/>
      <c r="BM292" s="242" t="s">
        <v>197</v>
      </c>
      <c r="BN292" s="231" t="s">
        <v>200</v>
      </c>
      <c r="BO292" s="231">
        <f t="shared" si="92"/>
        <v>2023</v>
      </c>
      <c r="BP292" s="231">
        <f t="shared" si="93"/>
        <v>2</v>
      </c>
      <c r="BQ292" s="231" t="s">
        <v>218</v>
      </c>
      <c r="BR292" s="231"/>
      <c r="BS292" s="231">
        <f t="shared" si="105"/>
        <v>5</v>
      </c>
      <c r="BT292" s="231"/>
      <c r="BU292" s="231" t="s">
        <v>218</v>
      </c>
      <c r="BV292" s="231"/>
      <c r="BW292" s="231"/>
      <c r="BX292" s="231"/>
      <c r="BY292" s="231"/>
      <c r="BZ292" s="238">
        <f t="shared" si="106"/>
        <v>0</v>
      </c>
      <c r="CA292" s="231"/>
      <c r="CB292" s="231"/>
      <c r="CC292" s="231" t="s">
        <v>358</v>
      </c>
      <c r="CD292" s="231" t="s">
        <v>359</v>
      </c>
      <c r="CE292" s="231" t="s">
        <v>204</v>
      </c>
      <c r="CF292" s="231" t="s">
        <v>1239</v>
      </c>
      <c r="CG292" s="231" t="s">
        <v>206</v>
      </c>
      <c r="CH292" s="231"/>
      <c r="CI292" s="231"/>
      <c r="CJ292" s="231"/>
      <c r="CK292" s="243">
        <v>26</v>
      </c>
      <c r="CL292" s="243">
        <v>28</v>
      </c>
      <c r="CM292" s="244">
        <f t="shared" si="98"/>
        <v>2</v>
      </c>
      <c r="CN292" s="243"/>
      <c r="CO292" s="243">
        <f t="shared" si="99"/>
        <v>2</v>
      </c>
      <c r="CP292" s="245">
        <f t="shared" si="100"/>
        <v>-3</v>
      </c>
      <c r="CR292" s="226"/>
    </row>
    <row r="293" spans="1:96" s="246" customFormat="1" ht="39" customHeight="1" x14ac:dyDescent="0.25">
      <c r="A293" s="227">
        <v>12</v>
      </c>
      <c r="B293" s="228">
        <f t="shared" si="97"/>
        <v>284</v>
      </c>
      <c r="C293" s="229">
        <v>19262</v>
      </c>
      <c r="D293" s="228" t="s">
        <v>185</v>
      </c>
      <c r="E293" s="228" t="s">
        <v>2</v>
      </c>
      <c r="F293" s="230" t="s">
        <v>98</v>
      </c>
      <c r="G293" s="231" t="s">
        <v>1350</v>
      </c>
      <c r="H293" s="231" t="s">
        <v>1351</v>
      </c>
      <c r="I293" s="230" t="s">
        <v>1352</v>
      </c>
      <c r="J293" s="232">
        <f t="shared" si="89"/>
        <v>0</v>
      </c>
      <c r="K293" s="232">
        <v>44997</v>
      </c>
      <c r="L293" s="230" t="s">
        <v>330</v>
      </c>
      <c r="M293" s="233">
        <v>204759787</v>
      </c>
      <c r="N293" s="228" t="s">
        <v>1303</v>
      </c>
      <c r="O293" s="228" t="s">
        <v>277</v>
      </c>
      <c r="P293" s="230" t="s">
        <v>193</v>
      </c>
      <c r="Q293" s="230" t="s">
        <v>437</v>
      </c>
      <c r="R293" s="230"/>
      <c r="S293" s="230" t="s">
        <v>195</v>
      </c>
      <c r="T293" s="230" t="s">
        <v>184</v>
      </c>
      <c r="U293" s="234">
        <v>175</v>
      </c>
      <c r="V293" s="234"/>
      <c r="W293" s="234">
        <v>0</v>
      </c>
      <c r="X293" s="234">
        <v>0</v>
      </c>
      <c r="Y293" s="234">
        <v>10</v>
      </c>
      <c r="Z293" s="235">
        <f t="shared" si="103"/>
        <v>700</v>
      </c>
      <c r="AA293" s="235">
        <f t="shared" si="103"/>
        <v>700</v>
      </c>
      <c r="AB293" s="236">
        <f t="shared" si="103"/>
        <v>700</v>
      </c>
      <c r="AC293" s="236">
        <f t="shared" si="103"/>
        <v>700</v>
      </c>
      <c r="AD293" s="234">
        <v>500</v>
      </c>
      <c r="AE293" s="234">
        <v>500</v>
      </c>
      <c r="AF293" s="237">
        <v>500</v>
      </c>
      <c r="AG293" s="237">
        <v>500</v>
      </c>
      <c r="AH293" s="234">
        <v>200</v>
      </c>
      <c r="AI293" s="234">
        <v>200</v>
      </c>
      <c r="AJ293" s="237">
        <v>200</v>
      </c>
      <c r="AK293" s="237">
        <v>200</v>
      </c>
      <c r="AL293" s="234"/>
      <c r="AM293" s="234">
        <v>0</v>
      </c>
      <c r="AN293" s="237">
        <v>0</v>
      </c>
      <c r="AO293" s="237">
        <v>0</v>
      </c>
      <c r="AP293" s="234"/>
      <c r="AQ293" s="234">
        <v>0</v>
      </c>
      <c r="AR293" s="237">
        <v>0</v>
      </c>
      <c r="AS293" s="237">
        <v>0</v>
      </c>
      <c r="AT293" s="230"/>
      <c r="AU293" s="230"/>
      <c r="AV293" s="238">
        <f t="shared" si="104"/>
        <v>4</v>
      </c>
      <c r="AW293" s="238">
        <f t="shared" si="104"/>
        <v>5</v>
      </c>
      <c r="AX293" s="234">
        <v>4</v>
      </c>
      <c r="AY293" s="234">
        <v>3</v>
      </c>
      <c r="AZ293" s="229"/>
      <c r="BA293" s="229">
        <v>2</v>
      </c>
      <c r="BB293" s="229"/>
      <c r="BC293" s="229">
        <v>0</v>
      </c>
      <c r="BD293" s="232">
        <v>44997</v>
      </c>
      <c r="BE293" s="232">
        <v>44970</v>
      </c>
      <c r="BF293" s="239" t="s">
        <v>422</v>
      </c>
      <c r="BG293" s="230" t="s">
        <v>197</v>
      </c>
      <c r="BH293" s="230">
        <v>0</v>
      </c>
      <c r="BI293" s="240"/>
      <c r="BJ293" s="241">
        <v>0</v>
      </c>
      <c r="BK293" s="242" t="s">
        <v>468</v>
      </c>
      <c r="BL293" s="242"/>
      <c r="BM293" s="242" t="s">
        <v>197</v>
      </c>
      <c r="BN293" s="231" t="s">
        <v>200</v>
      </c>
      <c r="BO293" s="231">
        <f t="shared" si="92"/>
        <v>2023</v>
      </c>
      <c r="BP293" s="231">
        <f t="shared" si="93"/>
        <v>1</v>
      </c>
      <c r="BQ293" s="231" t="str">
        <f t="shared" ref="BQ293:BQ298" si="107">+TEXT(BD293,"MMMM")</f>
        <v>MMMM</v>
      </c>
      <c r="BR293" s="231"/>
      <c r="BS293" s="231">
        <f t="shared" si="105"/>
        <v>12</v>
      </c>
      <c r="BT293" s="231">
        <v>17</v>
      </c>
      <c r="BU293" s="231" t="s">
        <v>201</v>
      </c>
      <c r="BV293" s="231">
        <v>1</v>
      </c>
      <c r="BW293" s="231"/>
      <c r="BX293" s="231"/>
      <c r="BY293" s="231"/>
      <c r="BZ293" s="238">
        <f t="shared" si="106"/>
        <v>1</v>
      </c>
      <c r="CA293" s="231"/>
      <c r="CB293" s="231" t="str">
        <f>+IF(BN293="йирик",CONCATENATE(E293," Инвестициялар, саноат ва савдо бош бошқармаси бошлиғи"),IF(BN293="ўрта",CONCATENATE(E293," Инвестициялар, саноат ва савдо бош бошқармаси бошлиғи биринчи ўринбосари"),_xlfn.CONCAT(F293," ҳокими ўринбосари")))</f>
        <v>Хива шаҳар ҳокими ўринбосари</v>
      </c>
      <c r="CC293" s="231" t="s">
        <v>202</v>
      </c>
      <c r="CD293" s="231" t="s">
        <v>1230</v>
      </c>
      <c r="CE293" s="231" t="s">
        <v>204</v>
      </c>
      <c r="CF293" s="231" t="s">
        <v>1231</v>
      </c>
      <c r="CG293" s="231" t="s">
        <v>472</v>
      </c>
      <c r="CH293" s="231"/>
      <c r="CI293" s="231"/>
      <c r="CJ293" s="231"/>
      <c r="CK293" s="243">
        <v>4</v>
      </c>
      <c r="CL293" s="243">
        <v>5</v>
      </c>
      <c r="CM293" s="244">
        <f t="shared" si="98"/>
        <v>1</v>
      </c>
      <c r="CN293" s="243"/>
      <c r="CO293" s="243">
        <f t="shared" si="99"/>
        <v>1</v>
      </c>
      <c r="CP293" s="245">
        <f t="shared" si="100"/>
        <v>-3</v>
      </c>
      <c r="CR293" s="226"/>
    </row>
    <row r="294" spans="1:96" s="246" customFormat="1" ht="39" customHeight="1" x14ac:dyDescent="0.25">
      <c r="A294" s="227">
        <v>12</v>
      </c>
      <c r="B294" s="228">
        <f t="shared" si="97"/>
        <v>285</v>
      </c>
      <c r="C294" s="229">
        <v>19289</v>
      </c>
      <c r="D294" s="228" t="s">
        <v>185</v>
      </c>
      <c r="E294" s="228" t="s">
        <v>2</v>
      </c>
      <c r="F294" s="230" t="s">
        <v>98</v>
      </c>
      <c r="G294" s="231" t="s">
        <v>1353</v>
      </c>
      <c r="H294" s="231" t="s">
        <v>1354</v>
      </c>
      <c r="I294" s="230" t="s">
        <v>1355</v>
      </c>
      <c r="J294" s="232">
        <f t="shared" si="89"/>
        <v>0</v>
      </c>
      <c r="K294" s="232">
        <v>45199</v>
      </c>
      <c r="L294" s="230" t="s">
        <v>189</v>
      </c>
      <c r="M294" s="233">
        <v>204071348</v>
      </c>
      <c r="N294" s="228" t="s">
        <v>1237</v>
      </c>
      <c r="O294" s="228" t="s">
        <v>192</v>
      </c>
      <c r="P294" s="230" t="s">
        <v>193</v>
      </c>
      <c r="Q294" s="230" t="s">
        <v>194</v>
      </c>
      <c r="R294" s="230"/>
      <c r="S294" s="230" t="s">
        <v>195</v>
      </c>
      <c r="T294" s="230" t="s">
        <v>184</v>
      </c>
      <c r="U294" s="234">
        <v>150</v>
      </c>
      <c r="V294" s="234"/>
      <c r="W294" s="234">
        <v>0</v>
      </c>
      <c r="X294" s="234">
        <v>0</v>
      </c>
      <c r="Y294" s="234">
        <v>10</v>
      </c>
      <c r="Z294" s="235">
        <f t="shared" si="103"/>
        <v>600</v>
      </c>
      <c r="AA294" s="235">
        <f t="shared" si="103"/>
        <v>600</v>
      </c>
      <c r="AB294" s="236">
        <f t="shared" si="103"/>
        <v>600</v>
      </c>
      <c r="AC294" s="236">
        <f t="shared" si="103"/>
        <v>600</v>
      </c>
      <c r="AD294" s="234">
        <v>200</v>
      </c>
      <c r="AE294" s="234">
        <v>200</v>
      </c>
      <c r="AF294" s="237">
        <v>400</v>
      </c>
      <c r="AG294" s="237">
        <v>400</v>
      </c>
      <c r="AH294" s="234">
        <v>400</v>
      </c>
      <c r="AI294" s="234">
        <v>400</v>
      </c>
      <c r="AJ294" s="237">
        <v>200</v>
      </c>
      <c r="AK294" s="237">
        <v>200</v>
      </c>
      <c r="AL294" s="234"/>
      <c r="AM294" s="234">
        <v>0</v>
      </c>
      <c r="AN294" s="237">
        <v>0</v>
      </c>
      <c r="AO294" s="237">
        <v>0</v>
      </c>
      <c r="AP294" s="234"/>
      <c r="AQ294" s="234">
        <v>0</v>
      </c>
      <c r="AR294" s="237">
        <v>0</v>
      </c>
      <c r="AS294" s="237">
        <v>0</v>
      </c>
      <c r="AT294" s="230"/>
      <c r="AU294" s="230"/>
      <c r="AV294" s="238">
        <f t="shared" si="104"/>
        <v>4</v>
      </c>
      <c r="AW294" s="238">
        <f t="shared" si="104"/>
        <v>5</v>
      </c>
      <c r="AX294" s="234">
        <v>3</v>
      </c>
      <c r="AY294" s="234">
        <v>3</v>
      </c>
      <c r="AZ294" s="229">
        <v>1</v>
      </c>
      <c r="BA294" s="234">
        <v>2</v>
      </c>
      <c r="BB294" s="229"/>
      <c r="BC294" s="234">
        <v>0</v>
      </c>
      <c r="BD294" s="232">
        <v>45199</v>
      </c>
      <c r="BE294" s="232">
        <v>45026</v>
      </c>
      <c r="BF294" s="239" t="s">
        <v>448</v>
      </c>
      <c r="BG294" s="230" t="s">
        <v>332</v>
      </c>
      <c r="BH294" s="230">
        <v>0</v>
      </c>
      <c r="BI294" s="240"/>
      <c r="BJ294" s="241">
        <v>0</v>
      </c>
      <c r="BK294" s="242" t="s">
        <v>468</v>
      </c>
      <c r="BL294" s="242"/>
      <c r="BM294" s="242" t="s">
        <v>197</v>
      </c>
      <c r="BN294" s="231" t="s">
        <v>200</v>
      </c>
      <c r="BO294" s="231">
        <f t="shared" si="92"/>
        <v>2023</v>
      </c>
      <c r="BP294" s="231">
        <f t="shared" si="93"/>
        <v>3</v>
      </c>
      <c r="BQ294" s="231" t="str">
        <f t="shared" si="107"/>
        <v>MMMM</v>
      </c>
      <c r="BR294" s="231"/>
      <c r="BS294" s="231">
        <f t="shared" si="105"/>
        <v>30</v>
      </c>
      <c r="BT294" s="231">
        <v>14</v>
      </c>
      <c r="BU294" s="231" t="s">
        <v>232</v>
      </c>
      <c r="BV294" s="231">
        <v>2</v>
      </c>
      <c r="BW294" s="231"/>
      <c r="BX294" s="231"/>
      <c r="BY294" s="231"/>
      <c r="BZ294" s="238">
        <f t="shared" si="106"/>
        <v>1</v>
      </c>
      <c r="CA294" s="231"/>
      <c r="CB294" s="231" t="str">
        <f>+IF(BN294="йирик",CONCATENATE(E294," Инвестициялар, саноат ва савдо бош бошқармаси бошлиғи"),IF(BN294="ўрта",CONCATENATE(E294," Инвестициялар, саноат ва савдо бош бошқармаси бошлиғи биринчи ўринбосари"),_xlfn.CONCAT(F294," ҳокими ўринбосари")))</f>
        <v>Хива шаҳар ҳокими ўринбосари</v>
      </c>
      <c r="CC294" s="231" t="s">
        <v>202</v>
      </c>
      <c r="CD294" s="231" t="s">
        <v>1230</v>
      </c>
      <c r="CE294" s="231" t="s">
        <v>204</v>
      </c>
      <c r="CF294" s="231" t="s">
        <v>1231</v>
      </c>
      <c r="CG294" s="231" t="s">
        <v>472</v>
      </c>
      <c r="CH294" s="231"/>
      <c r="CI294" s="231"/>
      <c r="CJ294" s="231"/>
      <c r="CK294" s="243">
        <v>2</v>
      </c>
      <c r="CL294" s="243">
        <v>2</v>
      </c>
      <c r="CM294" s="244">
        <f t="shared" si="98"/>
        <v>0</v>
      </c>
      <c r="CN294" s="243"/>
      <c r="CO294" s="243">
        <f t="shared" si="99"/>
        <v>0</v>
      </c>
      <c r="CP294" s="245">
        <f t="shared" si="100"/>
        <v>-4</v>
      </c>
      <c r="CR294" s="226"/>
    </row>
    <row r="295" spans="1:96" s="246" customFormat="1" ht="39" customHeight="1" x14ac:dyDescent="0.25">
      <c r="A295" s="227">
        <v>12</v>
      </c>
      <c r="B295" s="228">
        <f t="shared" si="97"/>
        <v>286</v>
      </c>
      <c r="C295" s="229">
        <v>19290</v>
      </c>
      <c r="D295" s="228" t="s">
        <v>185</v>
      </c>
      <c r="E295" s="228" t="s">
        <v>2</v>
      </c>
      <c r="F295" s="230" t="s">
        <v>98</v>
      </c>
      <c r="G295" s="231" t="s">
        <v>1356</v>
      </c>
      <c r="H295" s="231" t="s">
        <v>907</v>
      </c>
      <c r="I295" s="230" t="s">
        <v>1357</v>
      </c>
      <c r="J295" s="232">
        <f t="shared" si="89"/>
        <v>0</v>
      </c>
      <c r="K295" s="232">
        <v>45199</v>
      </c>
      <c r="L295" s="230" t="s">
        <v>330</v>
      </c>
      <c r="M295" s="233">
        <v>203559862</v>
      </c>
      <c r="N295" s="228" t="s">
        <v>1303</v>
      </c>
      <c r="O295" s="228" t="s">
        <v>277</v>
      </c>
      <c r="P295" s="230" t="s">
        <v>213</v>
      </c>
      <c r="Q295" s="230" t="s">
        <v>303</v>
      </c>
      <c r="R295" s="230"/>
      <c r="S295" s="230" t="s">
        <v>1358</v>
      </c>
      <c r="T295" s="230">
        <v>1200</v>
      </c>
      <c r="U295" s="234">
        <v>3000</v>
      </c>
      <c r="V295" s="234">
        <v>1950</v>
      </c>
      <c r="W295" s="234">
        <v>0</v>
      </c>
      <c r="X295" s="234">
        <v>0</v>
      </c>
      <c r="Y295" s="234">
        <v>250</v>
      </c>
      <c r="Z295" s="235">
        <f t="shared" si="103"/>
        <v>1300</v>
      </c>
      <c r="AA295" s="235">
        <f t="shared" si="103"/>
        <v>1300</v>
      </c>
      <c r="AB295" s="236">
        <f t="shared" si="103"/>
        <v>1300</v>
      </c>
      <c r="AC295" s="236">
        <f t="shared" si="103"/>
        <v>1300</v>
      </c>
      <c r="AD295" s="234">
        <v>700</v>
      </c>
      <c r="AE295" s="234">
        <v>700</v>
      </c>
      <c r="AF295" s="237">
        <v>1300</v>
      </c>
      <c r="AG295" s="237">
        <v>1300</v>
      </c>
      <c r="AH295" s="234">
        <v>600</v>
      </c>
      <c r="AI295" s="234">
        <v>600</v>
      </c>
      <c r="AJ295" s="237">
        <v>0</v>
      </c>
      <c r="AK295" s="237">
        <v>0</v>
      </c>
      <c r="AL295" s="234"/>
      <c r="AM295" s="234">
        <v>0</v>
      </c>
      <c r="AN295" s="237">
        <v>0</v>
      </c>
      <c r="AO295" s="237">
        <v>0</v>
      </c>
      <c r="AP295" s="234"/>
      <c r="AQ295" s="234">
        <v>0</v>
      </c>
      <c r="AR295" s="237">
        <v>0</v>
      </c>
      <c r="AS295" s="237">
        <v>0</v>
      </c>
      <c r="AT295" s="230"/>
      <c r="AU295" s="230"/>
      <c r="AV295" s="238">
        <f t="shared" si="104"/>
        <v>8</v>
      </c>
      <c r="AW295" s="238">
        <f t="shared" si="104"/>
        <v>8</v>
      </c>
      <c r="AX295" s="234">
        <v>6</v>
      </c>
      <c r="AY295" s="234">
        <v>5</v>
      </c>
      <c r="AZ295" s="229">
        <v>2</v>
      </c>
      <c r="BA295" s="234">
        <v>3</v>
      </c>
      <c r="BB295" s="229"/>
      <c r="BC295" s="234">
        <v>0</v>
      </c>
      <c r="BD295" s="232">
        <v>45199</v>
      </c>
      <c r="BE295" s="232">
        <v>45047</v>
      </c>
      <c r="BF295" s="239" t="s">
        <v>216</v>
      </c>
      <c r="BG295" s="230" t="s">
        <v>498</v>
      </c>
      <c r="BH295" s="230">
        <v>0</v>
      </c>
      <c r="BI295" s="240"/>
      <c r="BJ295" s="241">
        <v>0</v>
      </c>
      <c r="BK295" s="242" t="s">
        <v>468</v>
      </c>
      <c r="BL295" s="242"/>
      <c r="BM295" s="242" t="s">
        <v>197</v>
      </c>
      <c r="BN295" s="231" t="s">
        <v>200</v>
      </c>
      <c r="BO295" s="231">
        <f t="shared" si="92"/>
        <v>2023</v>
      </c>
      <c r="BP295" s="231">
        <f t="shared" si="93"/>
        <v>3</v>
      </c>
      <c r="BQ295" s="231" t="str">
        <f t="shared" si="107"/>
        <v>MMMM</v>
      </c>
      <c r="BR295" s="231"/>
      <c r="BS295" s="231">
        <f t="shared" si="105"/>
        <v>30</v>
      </c>
      <c r="BT295" s="231"/>
      <c r="BU295" s="231" t="s">
        <v>218</v>
      </c>
      <c r="BV295" s="231"/>
      <c r="BW295" s="231"/>
      <c r="BX295" s="231"/>
      <c r="BY295" s="231"/>
      <c r="BZ295" s="238">
        <f t="shared" si="106"/>
        <v>0</v>
      </c>
      <c r="CA295" s="231"/>
      <c r="CB295" s="231" t="str">
        <f>+IF(BN295="йирик",CONCATENATE(E295," Инвестициялар, саноат ва савдо бош бошқармаси бошлиғи"),IF(BN295="ўрта",CONCATENATE(E295," Инвестициялар, саноат ва савдо бош бошқармаси бошлиғи биринчи ўринбосари"),_xlfn.CONCAT(F295," ҳокими ўринбосари")))</f>
        <v>Хива шаҳар ҳокими ўринбосари</v>
      </c>
      <c r="CC295" s="231" t="s">
        <v>304</v>
      </c>
      <c r="CD295" s="231" t="s">
        <v>305</v>
      </c>
      <c r="CE295" s="231" t="s">
        <v>206</v>
      </c>
      <c r="CF295" s="231" t="s">
        <v>1239</v>
      </c>
      <c r="CG295" s="231" t="s">
        <v>206</v>
      </c>
      <c r="CH295" s="231"/>
      <c r="CI295" s="231"/>
      <c r="CJ295" s="231"/>
      <c r="CK295" s="243">
        <v>7</v>
      </c>
      <c r="CL295" s="243">
        <v>6</v>
      </c>
      <c r="CM295" s="244">
        <f t="shared" si="98"/>
        <v>-1</v>
      </c>
      <c r="CN295" s="243"/>
      <c r="CO295" s="243">
        <f t="shared" si="99"/>
        <v>-1</v>
      </c>
      <c r="CP295" s="245">
        <f t="shared" si="100"/>
        <v>-9</v>
      </c>
      <c r="CR295" s="226"/>
    </row>
    <row r="296" spans="1:96" s="246" customFormat="1" ht="39" customHeight="1" x14ac:dyDescent="0.25">
      <c r="A296" s="227">
        <v>12</v>
      </c>
      <c r="B296" s="228">
        <f t="shared" si="97"/>
        <v>287</v>
      </c>
      <c r="C296" s="229">
        <v>36692</v>
      </c>
      <c r="D296" s="228" t="s">
        <v>222</v>
      </c>
      <c r="E296" s="228" t="s">
        <v>2</v>
      </c>
      <c r="F296" s="230" t="s">
        <v>98</v>
      </c>
      <c r="G296" s="231" t="s">
        <v>1359</v>
      </c>
      <c r="H296" s="231" t="s">
        <v>1259</v>
      </c>
      <c r="I296" s="230" t="s">
        <v>1360</v>
      </c>
      <c r="J296" s="232">
        <f t="shared" si="89"/>
        <v>0</v>
      </c>
      <c r="K296" s="232">
        <v>45290</v>
      </c>
      <c r="L296" s="230" t="s">
        <v>189</v>
      </c>
      <c r="M296" s="242">
        <v>200205309</v>
      </c>
      <c r="N296" s="230" t="s">
        <v>1327</v>
      </c>
      <c r="O296" s="230" t="s">
        <v>192</v>
      </c>
      <c r="P296" s="230" t="s">
        <v>193</v>
      </c>
      <c r="Q296" s="230" t="s">
        <v>447</v>
      </c>
      <c r="R296" s="230">
        <v>0</v>
      </c>
      <c r="S296" s="230">
        <v>0</v>
      </c>
      <c r="T296" s="230">
        <v>0</v>
      </c>
      <c r="U296" s="230">
        <v>0</v>
      </c>
      <c r="V296" s="230">
        <v>0</v>
      </c>
      <c r="W296" s="230">
        <v>0</v>
      </c>
      <c r="X296" s="230">
        <v>0</v>
      </c>
      <c r="Y296" s="234">
        <v>4</v>
      </c>
      <c r="Z296" s="235">
        <f t="shared" si="103"/>
        <v>340</v>
      </c>
      <c r="AA296" s="235">
        <f t="shared" si="103"/>
        <v>340</v>
      </c>
      <c r="AB296" s="236">
        <f t="shared" si="103"/>
        <v>340</v>
      </c>
      <c r="AC296" s="236">
        <f t="shared" si="103"/>
        <v>340</v>
      </c>
      <c r="AD296" s="234">
        <v>340</v>
      </c>
      <c r="AE296" s="234">
        <v>340</v>
      </c>
      <c r="AF296" s="236">
        <v>340</v>
      </c>
      <c r="AG296" s="236">
        <v>340</v>
      </c>
      <c r="AH296" s="234"/>
      <c r="AI296" s="234">
        <v>0</v>
      </c>
      <c r="AJ296" s="236">
        <v>0</v>
      </c>
      <c r="AK296" s="236">
        <v>0</v>
      </c>
      <c r="AL296" s="234"/>
      <c r="AM296" s="234">
        <v>0</v>
      </c>
      <c r="AN296" s="236">
        <v>0</v>
      </c>
      <c r="AO296" s="236">
        <v>0</v>
      </c>
      <c r="AP296" s="234"/>
      <c r="AQ296" s="234">
        <v>0</v>
      </c>
      <c r="AR296" s="236">
        <v>0</v>
      </c>
      <c r="AS296" s="236">
        <v>0</v>
      </c>
      <c r="AT296" s="230"/>
      <c r="AU296" s="230"/>
      <c r="AV296" s="238">
        <f t="shared" si="104"/>
        <v>5</v>
      </c>
      <c r="AW296" s="238">
        <f t="shared" si="104"/>
        <v>5</v>
      </c>
      <c r="AX296" s="234">
        <v>5</v>
      </c>
      <c r="AY296" s="234">
        <v>3</v>
      </c>
      <c r="AZ296" s="229"/>
      <c r="BA296" s="234">
        <v>2</v>
      </c>
      <c r="BB296" s="229"/>
      <c r="BC296" s="234">
        <v>0</v>
      </c>
      <c r="BD296" s="232">
        <v>45290</v>
      </c>
      <c r="BE296" s="232">
        <v>44998</v>
      </c>
      <c r="BF296" s="239" t="s">
        <v>367</v>
      </c>
      <c r="BG296" s="230" t="s">
        <v>254</v>
      </c>
      <c r="BH296" s="230"/>
      <c r="BI296" s="240"/>
      <c r="BJ296" s="241"/>
      <c r="BK296" s="242" t="s">
        <v>468</v>
      </c>
      <c r="BL296" s="242"/>
      <c r="BM296" s="242" t="s">
        <v>197</v>
      </c>
      <c r="BN296" s="231" t="s">
        <v>200</v>
      </c>
      <c r="BO296" s="231">
        <f t="shared" si="92"/>
        <v>2023</v>
      </c>
      <c r="BP296" s="231">
        <f t="shared" si="93"/>
        <v>4</v>
      </c>
      <c r="BQ296" s="231" t="str">
        <f t="shared" si="107"/>
        <v>MMMM</v>
      </c>
      <c r="BR296" s="231"/>
      <c r="BS296" s="231">
        <f t="shared" si="105"/>
        <v>30</v>
      </c>
      <c r="BT296" s="231">
        <v>17</v>
      </c>
      <c r="BU296" s="231" t="s">
        <v>481</v>
      </c>
      <c r="BV296" s="231">
        <v>1</v>
      </c>
      <c r="BW296" s="231"/>
      <c r="BX296" s="231"/>
      <c r="BY296" s="231"/>
      <c r="BZ296" s="238">
        <f t="shared" si="106"/>
        <v>0</v>
      </c>
      <c r="CA296" s="231"/>
      <c r="CB296" s="231"/>
      <c r="CC296" s="231" t="s">
        <v>202</v>
      </c>
      <c r="CD296" s="231" t="s">
        <v>1230</v>
      </c>
      <c r="CE296" s="231" t="s">
        <v>204</v>
      </c>
      <c r="CF296" s="231" t="s">
        <v>1231</v>
      </c>
      <c r="CG296" s="231" t="s">
        <v>472</v>
      </c>
      <c r="CH296" s="231"/>
      <c r="CI296" s="231"/>
      <c r="CJ296" s="231"/>
      <c r="CK296" s="243">
        <v>0</v>
      </c>
      <c r="CL296" s="243">
        <v>0</v>
      </c>
      <c r="CM296" s="244">
        <f t="shared" si="98"/>
        <v>0</v>
      </c>
      <c r="CN296" s="243"/>
      <c r="CO296" s="243">
        <f t="shared" si="99"/>
        <v>0</v>
      </c>
      <c r="CP296" s="245">
        <f t="shared" si="100"/>
        <v>-5</v>
      </c>
      <c r="CR296" s="226"/>
    </row>
    <row r="297" spans="1:96" s="246" customFormat="1" ht="39" customHeight="1" x14ac:dyDescent="0.25">
      <c r="A297" s="227">
        <v>12</v>
      </c>
      <c r="B297" s="228">
        <f t="shared" si="97"/>
        <v>288</v>
      </c>
      <c r="C297" s="229">
        <v>20642</v>
      </c>
      <c r="D297" s="228" t="s">
        <v>333</v>
      </c>
      <c r="E297" s="228" t="s">
        <v>2</v>
      </c>
      <c r="F297" s="230" t="s">
        <v>98</v>
      </c>
      <c r="G297" s="231" t="s">
        <v>1361</v>
      </c>
      <c r="H297" s="231" t="s">
        <v>1362</v>
      </c>
      <c r="I297" s="230" t="s">
        <v>1363</v>
      </c>
      <c r="J297" s="232">
        <f t="shared" si="89"/>
        <v>0</v>
      </c>
      <c r="K297" s="232">
        <v>45290</v>
      </c>
      <c r="L297" s="230" t="s">
        <v>189</v>
      </c>
      <c r="M297" s="233">
        <v>0</v>
      </c>
      <c r="N297" s="228" t="s">
        <v>1250</v>
      </c>
      <c r="O297" s="228" t="s">
        <v>277</v>
      </c>
      <c r="P297" s="230" t="s">
        <v>213</v>
      </c>
      <c r="Q297" s="230" t="s">
        <v>303</v>
      </c>
      <c r="R297" s="230"/>
      <c r="S297" s="230">
        <v>0</v>
      </c>
      <c r="T297" s="230">
        <v>0</v>
      </c>
      <c r="U297" s="234">
        <v>100</v>
      </c>
      <c r="V297" s="234"/>
      <c r="W297" s="234">
        <v>0</v>
      </c>
      <c r="X297" s="234">
        <v>0</v>
      </c>
      <c r="Y297" s="234">
        <v>6</v>
      </c>
      <c r="Z297" s="235">
        <f t="shared" si="103"/>
        <v>310</v>
      </c>
      <c r="AA297" s="235">
        <f t="shared" si="103"/>
        <v>310</v>
      </c>
      <c r="AB297" s="236">
        <f t="shared" si="103"/>
        <v>310</v>
      </c>
      <c r="AC297" s="236">
        <f t="shared" si="103"/>
        <v>310</v>
      </c>
      <c r="AD297" s="234">
        <v>310</v>
      </c>
      <c r="AE297" s="234">
        <v>310</v>
      </c>
      <c r="AF297" s="237">
        <v>310</v>
      </c>
      <c r="AG297" s="237">
        <v>310</v>
      </c>
      <c r="AH297" s="234"/>
      <c r="AI297" s="234">
        <v>0</v>
      </c>
      <c r="AJ297" s="237">
        <v>0</v>
      </c>
      <c r="AK297" s="237">
        <v>0</v>
      </c>
      <c r="AL297" s="234"/>
      <c r="AM297" s="234">
        <v>0</v>
      </c>
      <c r="AN297" s="237">
        <v>0</v>
      </c>
      <c r="AO297" s="237">
        <v>0</v>
      </c>
      <c r="AP297" s="234"/>
      <c r="AQ297" s="234">
        <v>0</v>
      </c>
      <c r="AR297" s="237">
        <v>0</v>
      </c>
      <c r="AS297" s="237">
        <v>0</v>
      </c>
      <c r="AT297" s="230"/>
      <c r="AU297" s="230"/>
      <c r="AV297" s="238">
        <f t="shared" si="104"/>
        <v>5</v>
      </c>
      <c r="AW297" s="238">
        <f t="shared" si="104"/>
        <v>5</v>
      </c>
      <c r="AX297" s="234">
        <v>5</v>
      </c>
      <c r="AY297" s="234">
        <v>3</v>
      </c>
      <c r="AZ297" s="229"/>
      <c r="BA297" s="234">
        <v>2</v>
      </c>
      <c r="BB297" s="229"/>
      <c r="BC297" s="234">
        <v>0</v>
      </c>
      <c r="BD297" s="232">
        <v>45290</v>
      </c>
      <c r="BE297" s="232">
        <v>45026</v>
      </c>
      <c r="BF297" s="239" t="s">
        <v>351</v>
      </c>
      <c r="BG297" s="230" t="s">
        <v>254</v>
      </c>
      <c r="BH297" s="230">
        <v>0</v>
      </c>
      <c r="BI297" s="240"/>
      <c r="BJ297" s="241">
        <v>0</v>
      </c>
      <c r="BK297" s="242" t="s">
        <v>468</v>
      </c>
      <c r="BL297" s="242"/>
      <c r="BM297" s="242" t="s">
        <v>197</v>
      </c>
      <c r="BN297" s="231" t="s">
        <v>200</v>
      </c>
      <c r="BO297" s="231">
        <f t="shared" si="92"/>
        <v>2023</v>
      </c>
      <c r="BP297" s="231">
        <f t="shared" si="93"/>
        <v>4</v>
      </c>
      <c r="BQ297" s="231" t="str">
        <f t="shared" si="107"/>
        <v>MMMM</v>
      </c>
      <c r="BR297" s="231"/>
      <c r="BS297" s="231">
        <f t="shared" si="105"/>
        <v>30</v>
      </c>
      <c r="BT297" s="231">
        <v>14</v>
      </c>
      <c r="BU297" s="231" t="s">
        <v>232</v>
      </c>
      <c r="BV297" s="231">
        <v>2</v>
      </c>
      <c r="BW297" s="231"/>
      <c r="BX297" s="231"/>
      <c r="BY297" s="231"/>
      <c r="BZ297" s="238">
        <f t="shared" si="106"/>
        <v>0</v>
      </c>
      <c r="CA297" s="231"/>
      <c r="CB297" s="231" t="s">
        <v>1364</v>
      </c>
      <c r="CC297" s="231" t="s">
        <v>304</v>
      </c>
      <c r="CD297" s="231" t="s">
        <v>305</v>
      </c>
      <c r="CE297" s="231" t="s">
        <v>206</v>
      </c>
      <c r="CF297" s="231" t="s">
        <v>1239</v>
      </c>
      <c r="CG297" s="231" t="s">
        <v>206</v>
      </c>
      <c r="CH297" s="231"/>
      <c r="CI297" s="231"/>
      <c r="CJ297" s="231"/>
      <c r="CK297" s="243"/>
      <c r="CL297" s="243"/>
      <c r="CM297" s="244">
        <f t="shared" si="98"/>
        <v>0</v>
      </c>
      <c r="CN297" s="243"/>
      <c r="CO297" s="243">
        <f t="shared" si="99"/>
        <v>0</v>
      </c>
      <c r="CP297" s="245">
        <f t="shared" si="100"/>
        <v>-5</v>
      </c>
      <c r="CR297" s="226"/>
    </row>
    <row r="298" spans="1:96" s="246" customFormat="1" ht="39" customHeight="1" x14ac:dyDescent="0.25">
      <c r="A298" s="227">
        <v>12</v>
      </c>
      <c r="B298" s="228">
        <f t="shared" si="97"/>
        <v>289</v>
      </c>
      <c r="C298" s="229">
        <v>19353</v>
      </c>
      <c r="D298" s="228" t="s">
        <v>185</v>
      </c>
      <c r="E298" s="228" t="s">
        <v>2</v>
      </c>
      <c r="F298" s="230" t="s">
        <v>10</v>
      </c>
      <c r="G298" s="231" t="s">
        <v>1365</v>
      </c>
      <c r="H298" s="231" t="s">
        <v>1366</v>
      </c>
      <c r="I298" s="230" t="s">
        <v>1367</v>
      </c>
      <c r="J298" s="232">
        <f t="shared" si="89"/>
        <v>0</v>
      </c>
      <c r="K298" s="232">
        <v>45026</v>
      </c>
      <c r="L298" s="230" t="s">
        <v>189</v>
      </c>
      <c r="M298" s="233">
        <v>51602027150025</v>
      </c>
      <c r="N298" s="228" t="s">
        <v>1368</v>
      </c>
      <c r="O298" s="228" t="s">
        <v>192</v>
      </c>
      <c r="P298" s="230" t="s">
        <v>193</v>
      </c>
      <c r="Q298" s="230" t="s">
        <v>355</v>
      </c>
      <c r="R298" s="230"/>
      <c r="S298" s="230" t="s">
        <v>195</v>
      </c>
      <c r="T298" s="230" t="s">
        <v>184</v>
      </c>
      <c r="U298" s="234">
        <v>150</v>
      </c>
      <c r="V298" s="234">
        <v>100</v>
      </c>
      <c r="W298" s="234">
        <v>0</v>
      </c>
      <c r="X298" s="234">
        <v>0</v>
      </c>
      <c r="Y298" s="234">
        <v>6</v>
      </c>
      <c r="Z298" s="235">
        <f t="shared" si="103"/>
        <v>700</v>
      </c>
      <c r="AA298" s="235">
        <f t="shared" si="103"/>
        <v>700</v>
      </c>
      <c r="AB298" s="236">
        <f t="shared" si="103"/>
        <v>700</v>
      </c>
      <c r="AC298" s="236">
        <f t="shared" si="103"/>
        <v>700</v>
      </c>
      <c r="AD298" s="234">
        <v>200</v>
      </c>
      <c r="AE298" s="234">
        <v>200</v>
      </c>
      <c r="AF298" s="237">
        <v>200</v>
      </c>
      <c r="AG298" s="237">
        <v>200</v>
      </c>
      <c r="AH298" s="234">
        <v>500</v>
      </c>
      <c r="AI298" s="234">
        <v>500</v>
      </c>
      <c r="AJ298" s="237">
        <v>500</v>
      </c>
      <c r="AK298" s="237">
        <v>500</v>
      </c>
      <c r="AL298" s="234"/>
      <c r="AM298" s="234">
        <v>0</v>
      </c>
      <c r="AN298" s="237">
        <v>0</v>
      </c>
      <c r="AO298" s="237">
        <v>0</v>
      </c>
      <c r="AP298" s="234"/>
      <c r="AQ298" s="234">
        <v>0</v>
      </c>
      <c r="AR298" s="237">
        <v>0</v>
      </c>
      <c r="AS298" s="237">
        <v>0</v>
      </c>
      <c r="AT298" s="230"/>
      <c r="AU298" s="230"/>
      <c r="AV298" s="238">
        <f t="shared" si="104"/>
        <v>2</v>
      </c>
      <c r="AW298" s="238">
        <f t="shared" si="104"/>
        <v>2</v>
      </c>
      <c r="AX298" s="234">
        <v>2</v>
      </c>
      <c r="AY298" s="234">
        <v>2</v>
      </c>
      <c r="AZ298" s="229"/>
      <c r="BA298" s="234">
        <v>0</v>
      </c>
      <c r="BB298" s="229"/>
      <c r="BC298" s="234">
        <v>0</v>
      </c>
      <c r="BD298" s="232">
        <v>45026</v>
      </c>
      <c r="BE298" s="232">
        <v>45026</v>
      </c>
      <c r="BF298" s="239" t="s">
        <v>666</v>
      </c>
      <c r="BG298" s="230" t="s">
        <v>231</v>
      </c>
      <c r="BH298" s="230" t="s">
        <v>920</v>
      </c>
      <c r="BI298" s="240">
        <v>45046</v>
      </c>
      <c r="BJ298" s="241" t="s">
        <v>1369</v>
      </c>
      <c r="BK298" s="242" t="s">
        <v>468</v>
      </c>
      <c r="BL298" s="242"/>
      <c r="BM298" s="242" t="s">
        <v>332</v>
      </c>
      <c r="BN298" s="231" t="s">
        <v>200</v>
      </c>
      <c r="BO298" s="231">
        <f t="shared" si="92"/>
        <v>2023</v>
      </c>
      <c r="BP298" s="231">
        <f t="shared" si="93"/>
        <v>2</v>
      </c>
      <c r="BQ298" s="231" t="str">
        <f t="shared" si="107"/>
        <v>MMMM</v>
      </c>
      <c r="BR298" s="231" t="s">
        <v>232</v>
      </c>
      <c r="BS298" s="231">
        <f t="shared" si="105"/>
        <v>10</v>
      </c>
      <c r="BT298" s="231">
        <v>14</v>
      </c>
      <c r="BU298" s="231" t="s">
        <v>232</v>
      </c>
      <c r="BV298" s="231">
        <v>2</v>
      </c>
      <c r="BW298" s="231"/>
      <c r="BX298" s="231"/>
      <c r="BY298" s="231"/>
      <c r="BZ298" s="238">
        <f t="shared" si="106"/>
        <v>0</v>
      </c>
      <c r="CA298" s="231"/>
      <c r="CB298" s="231" t="str">
        <f t="shared" ref="CB298:CB309" si="108">+IF(BN298="йирик",CONCATENATE(E298," Инвестициялар, саноат ва савдо бош бошқармаси бошлиғи"),IF(BN298="ўрта",CONCATENATE(E298," Инвестициялар, саноат ва савдо бош бошқармаси бошлиғи биринчи ўринбосари"),_xlfn.CONCAT(F298," ҳокими ўринбосари")))</f>
        <v>Хонқа тумани ҳокими ўринбосари</v>
      </c>
      <c r="CC298" s="231" t="s">
        <v>358</v>
      </c>
      <c r="CD298" s="231" t="s">
        <v>359</v>
      </c>
      <c r="CE298" s="231" t="s">
        <v>204</v>
      </c>
      <c r="CF298" s="231" t="s">
        <v>1370</v>
      </c>
      <c r="CG298" s="231" t="s">
        <v>472</v>
      </c>
      <c r="CH298" s="231"/>
      <c r="CI298" s="231"/>
      <c r="CJ298" s="231"/>
      <c r="CK298" s="243"/>
      <c r="CL298" s="243"/>
      <c r="CM298" s="244">
        <f t="shared" si="98"/>
        <v>0</v>
      </c>
      <c r="CN298" s="243"/>
      <c r="CO298" s="243">
        <f t="shared" si="99"/>
        <v>0</v>
      </c>
      <c r="CP298" s="245">
        <f t="shared" si="100"/>
        <v>-2</v>
      </c>
      <c r="CR298" s="226"/>
    </row>
    <row r="299" spans="1:96" s="246" customFormat="1" ht="39" customHeight="1" x14ac:dyDescent="0.25">
      <c r="A299" s="227">
        <v>12</v>
      </c>
      <c r="B299" s="228">
        <f t="shared" si="97"/>
        <v>290</v>
      </c>
      <c r="C299" s="229">
        <v>19419</v>
      </c>
      <c r="D299" s="228" t="s">
        <v>185</v>
      </c>
      <c r="E299" s="228" t="s">
        <v>2</v>
      </c>
      <c r="F299" s="230" t="s">
        <v>10</v>
      </c>
      <c r="G299" s="231" t="s">
        <v>1371</v>
      </c>
      <c r="H299" s="231" t="s">
        <v>1372</v>
      </c>
      <c r="I299" s="230" t="s">
        <v>1373</v>
      </c>
      <c r="J299" s="232">
        <f t="shared" si="89"/>
        <v>0</v>
      </c>
      <c r="K299" s="232">
        <v>45066</v>
      </c>
      <c r="L299" s="230" t="s">
        <v>189</v>
      </c>
      <c r="M299" s="233">
        <v>50611007150022</v>
      </c>
      <c r="N299" s="228" t="s">
        <v>1374</v>
      </c>
      <c r="O299" s="228" t="s">
        <v>277</v>
      </c>
      <c r="P299" s="230" t="s">
        <v>213</v>
      </c>
      <c r="Q299" s="230" t="s">
        <v>822</v>
      </c>
      <c r="R299" s="230"/>
      <c r="S299" s="230" t="s">
        <v>1021</v>
      </c>
      <c r="T299" s="230">
        <v>1400</v>
      </c>
      <c r="U299" s="234">
        <v>140</v>
      </c>
      <c r="V299" s="234">
        <v>81.666666666666657</v>
      </c>
      <c r="W299" s="234">
        <v>0</v>
      </c>
      <c r="X299" s="234">
        <v>0</v>
      </c>
      <c r="Y299" s="234">
        <v>5.6000000000000005</v>
      </c>
      <c r="Z299" s="235">
        <f t="shared" si="103"/>
        <v>425</v>
      </c>
      <c r="AA299" s="235">
        <f t="shared" si="103"/>
        <v>425</v>
      </c>
      <c r="AB299" s="236">
        <f t="shared" si="103"/>
        <v>425</v>
      </c>
      <c r="AC299" s="236">
        <f t="shared" si="103"/>
        <v>425</v>
      </c>
      <c r="AD299" s="234">
        <v>200</v>
      </c>
      <c r="AE299" s="234">
        <v>200</v>
      </c>
      <c r="AF299" s="237">
        <v>200</v>
      </c>
      <c r="AG299" s="237">
        <v>200</v>
      </c>
      <c r="AH299" s="234">
        <v>225</v>
      </c>
      <c r="AI299" s="234">
        <v>225</v>
      </c>
      <c r="AJ299" s="237">
        <v>225</v>
      </c>
      <c r="AK299" s="237">
        <v>225</v>
      </c>
      <c r="AL299" s="234"/>
      <c r="AM299" s="234">
        <v>0</v>
      </c>
      <c r="AN299" s="237">
        <v>0</v>
      </c>
      <c r="AO299" s="237">
        <v>0</v>
      </c>
      <c r="AP299" s="234"/>
      <c r="AQ299" s="234">
        <v>0</v>
      </c>
      <c r="AR299" s="237">
        <v>0</v>
      </c>
      <c r="AS299" s="237">
        <v>0</v>
      </c>
      <c r="AT299" s="230"/>
      <c r="AU299" s="230"/>
      <c r="AV299" s="238">
        <f t="shared" si="104"/>
        <v>4</v>
      </c>
      <c r="AW299" s="238">
        <f t="shared" si="104"/>
        <v>4</v>
      </c>
      <c r="AX299" s="234">
        <v>4</v>
      </c>
      <c r="AY299" s="234">
        <v>4</v>
      </c>
      <c r="AZ299" s="229"/>
      <c r="BA299" s="234">
        <v>0</v>
      </c>
      <c r="BB299" s="229"/>
      <c r="BC299" s="234">
        <v>0</v>
      </c>
      <c r="BD299" s="232">
        <v>45066</v>
      </c>
      <c r="BE299" s="232">
        <v>45061</v>
      </c>
      <c r="BF299" s="239" t="s">
        <v>1375</v>
      </c>
      <c r="BG299" s="230" t="s">
        <v>217</v>
      </c>
      <c r="BH299" s="230">
        <v>0</v>
      </c>
      <c r="BI299" s="240"/>
      <c r="BJ299" s="241">
        <v>0</v>
      </c>
      <c r="BK299" s="242" t="s">
        <v>468</v>
      </c>
      <c r="BL299" s="242"/>
      <c r="BM299" s="242" t="s">
        <v>332</v>
      </c>
      <c r="BN299" s="231" t="s">
        <v>200</v>
      </c>
      <c r="BO299" s="231">
        <f t="shared" si="92"/>
        <v>2023</v>
      </c>
      <c r="BP299" s="231">
        <f t="shared" si="93"/>
        <v>2</v>
      </c>
      <c r="BQ299" s="231" t="s">
        <v>218</v>
      </c>
      <c r="BR299" s="231"/>
      <c r="BS299" s="231">
        <f t="shared" si="105"/>
        <v>20</v>
      </c>
      <c r="BT299" s="231"/>
      <c r="BU299" s="231" t="s">
        <v>218</v>
      </c>
      <c r="BV299" s="231"/>
      <c r="BW299" s="231"/>
      <c r="BX299" s="231"/>
      <c r="BY299" s="231"/>
      <c r="BZ299" s="238">
        <f t="shared" si="106"/>
        <v>0</v>
      </c>
      <c r="CA299" s="231"/>
      <c r="CB299" s="231" t="str">
        <f t="shared" si="108"/>
        <v>Хонқа тумани ҳокими ўринбосари</v>
      </c>
      <c r="CC299" s="231" t="s">
        <v>304</v>
      </c>
      <c r="CD299" s="231" t="s">
        <v>305</v>
      </c>
      <c r="CE299" s="231" t="s">
        <v>206</v>
      </c>
      <c r="CF299" s="231" t="s">
        <v>1376</v>
      </c>
      <c r="CG299" s="231" t="s">
        <v>204</v>
      </c>
      <c r="CH299" s="231"/>
      <c r="CI299" s="231"/>
      <c r="CJ299" s="231"/>
      <c r="CK299" s="243"/>
      <c r="CL299" s="243"/>
      <c r="CM299" s="244">
        <f t="shared" si="98"/>
        <v>0</v>
      </c>
      <c r="CN299" s="243"/>
      <c r="CO299" s="243">
        <f t="shared" si="99"/>
        <v>0</v>
      </c>
      <c r="CP299" s="245">
        <f t="shared" si="100"/>
        <v>-4</v>
      </c>
      <c r="CR299" s="226"/>
    </row>
    <row r="300" spans="1:96" s="246" customFormat="1" ht="39" customHeight="1" x14ac:dyDescent="0.25">
      <c r="A300" s="227">
        <v>12</v>
      </c>
      <c r="B300" s="228">
        <f t="shared" si="97"/>
        <v>291</v>
      </c>
      <c r="C300" s="229">
        <v>19415</v>
      </c>
      <c r="D300" s="228" t="s">
        <v>185</v>
      </c>
      <c r="E300" s="228" t="s">
        <v>2</v>
      </c>
      <c r="F300" s="230" t="s">
        <v>10</v>
      </c>
      <c r="G300" s="231" t="s">
        <v>1377</v>
      </c>
      <c r="H300" s="231" t="s">
        <v>1378</v>
      </c>
      <c r="I300" s="230" t="s">
        <v>1379</v>
      </c>
      <c r="J300" s="232">
        <f t="shared" si="89"/>
        <v>0</v>
      </c>
      <c r="K300" s="232">
        <v>45036</v>
      </c>
      <c r="L300" s="230" t="s">
        <v>330</v>
      </c>
      <c r="M300" s="233">
        <v>42603903160031</v>
      </c>
      <c r="N300" s="228" t="s">
        <v>1380</v>
      </c>
      <c r="O300" s="228" t="s">
        <v>212</v>
      </c>
      <c r="P300" s="230" t="s">
        <v>193</v>
      </c>
      <c r="Q300" s="230" t="s">
        <v>626</v>
      </c>
      <c r="R300" s="230"/>
      <c r="S300" s="230" t="s">
        <v>195</v>
      </c>
      <c r="T300" s="230" t="s">
        <v>184</v>
      </c>
      <c r="U300" s="234">
        <v>100</v>
      </c>
      <c r="V300" s="234">
        <v>66.666666666666671</v>
      </c>
      <c r="W300" s="234">
        <v>0</v>
      </c>
      <c r="X300" s="234">
        <v>0</v>
      </c>
      <c r="Y300" s="234">
        <v>4</v>
      </c>
      <c r="Z300" s="235">
        <f t="shared" si="103"/>
        <v>370</v>
      </c>
      <c r="AA300" s="235">
        <f t="shared" si="103"/>
        <v>370</v>
      </c>
      <c r="AB300" s="236">
        <f t="shared" si="103"/>
        <v>270</v>
      </c>
      <c r="AC300" s="236">
        <f t="shared" si="103"/>
        <v>270</v>
      </c>
      <c r="AD300" s="234">
        <v>150</v>
      </c>
      <c r="AE300" s="234">
        <v>150</v>
      </c>
      <c r="AF300" s="237">
        <v>150</v>
      </c>
      <c r="AG300" s="237">
        <v>150</v>
      </c>
      <c r="AH300" s="234">
        <v>220</v>
      </c>
      <c r="AI300" s="234">
        <v>220</v>
      </c>
      <c r="AJ300" s="237">
        <v>120</v>
      </c>
      <c r="AK300" s="237">
        <v>120</v>
      </c>
      <c r="AL300" s="234"/>
      <c r="AM300" s="234">
        <v>0</v>
      </c>
      <c r="AN300" s="237">
        <v>0</v>
      </c>
      <c r="AO300" s="237">
        <v>0</v>
      </c>
      <c r="AP300" s="234"/>
      <c r="AQ300" s="234">
        <v>0</v>
      </c>
      <c r="AR300" s="237">
        <v>0</v>
      </c>
      <c r="AS300" s="237">
        <v>0</v>
      </c>
      <c r="AT300" s="230"/>
      <c r="AU300" s="230"/>
      <c r="AV300" s="238">
        <f t="shared" si="104"/>
        <v>4</v>
      </c>
      <c r="AW300" s="238">
        <f t="shared" si="104"/>
        <v>4</v>
      </c>
      <c r="AX300" s="234">
        <v>4</v>
      </c>
      <c r="AY300" s="234">
        <v>4</v>
      </c>
      <c r="AZ300" s="229"/>
      <c r="BA300" s="234">
        <v>0</v>
      </c>
      <c r="BB300" s="229"/>
      <c r="BC300" s="234">
        <v>0</v>
      </c>
      <c r="BD300" s="232">
        <v>45036</v>
      </c>
      <c r="BE300" s="232">
        <v>45015</v>
      </c>
      <c r="BF300" s="239" t="s">
        <v>351</v>
      </c>
      <c r="BG300" s="230" t="s">
        <v>217</v>
      </c>
      <c r="BH300" s="230">
        <v>0</v>
      </c>
      <c r="BI300" s="240"/>
      <c r="BJ300" s="241">
        <v>0</v>
      </c>
      <c r="BK300" s="242" t="s">
        <v>468</v>
      </c>
      <c r="BL300" s="242"/>
      <c r="BM300" s="242" t="s">
        <v>332</v>
      </c>
      <c r="BN300" s="231" t="s">
        <v>200</v>
      </c>
      <c r="BO300" s="231">
        <f t="shared" si="92"/>
        <v>2023</v>
      </c>
      <c r="BP300" s="231">
        <f t="shared" si="93"/>
        <v>2</v>
      </c>
      <c r="BQ300" s="231" t="str">
        <f>+TEXT(BD300,"MMMM")</f>
        <v>MMMM</v>
      </c>
      <c r="BR300" s="231"/>
      <c r="BS300" s="231">
        <f t="shared" si="105"/>
        <v>20</v>
      </c>
      <c r="BT300" s="231">
        <v>31</v>
      </c>
      <c r="BU300" s="231" t="s">
        <v>255</v>
      </c>
      <c r="BV300" s="231">
        <v>1</v>
      </c>
      <c r="BW300" s="231"/>
      <c r="BX300" s="231"/>
      <c r="BY300" s="231"/>
      <c r="BZ300" s="238">
        <f t="shared" si="106"/>
        <v>0</v>
      </c>
      <c r="CA300" s="231"/>
      <c r="CB300" s="231" t="str">
        <f t="shared" si="108"/>
        <v>Хонқа тумани ҳокими ўринбосари</v>
      </c>
      <c r="CC300" s="231" t="s">
        <v>202</v>
      </c>
      <c r="CD300" s="231" t="s">
        <v>1381</v>
      </c>
      <c r="CE300" s="231" t="s">
        <v>206</v>
      </c>
      <c r="CF300" s="231" t="s">
        <v>1376</v>
      </c>
      <c r="CG300" s="231" t="s">
        <v>204</v>
      </c>
      <c r="CH300" s="231"/>
      <c r="CI300" s="231"/>
      <c r="CJ300" s="231"/>
      <c r="CK300" s="243"/>
      <c r="CL300" s="243"/>
      <c r="CM300" s="244">
        <f t="shared" si="98"/>
        <v>0</v>
      </c>
      <c r="CN300" s="243"/>
      <c r="CO300" s="243">
        <f t="shared" si="99"/>
        <v>0</v>
      </c>
      <c r="CP300" s="245">
        <f t="shared" si="100"/>
        <v>-4</v>
      </c>
      <c r="CR300" s="226"/>
    </row>
    <row r="301" spans="1:96" s="246" customFormat="1" ht="39" customHeight="1" x14ac:dyDescent="0.25">
      <c r="A301" s="227">
        <v>12</v>
      </c>
      <c r="B301" s="228">
        <f t="shared" si="97"/>
        <v>292</v>
      </c>
      <c r="C301" s="229">
        <v>19410</v>
      </c>
      <c r="D301" s="228" t="s">
        <v>185</v>
      </c>
      <c r="E301" s="228" t="s">
        <v>2</v>
      </c>
      <c r="F301" s="230" t="s">
        <v>10</v>
      </c>
      <c r="G301" s="231" t="s">
        <v>1382</v>
      </c>
      <c r="H301" s="231" t="s">
        <v>1383</v>
      </c>
      <c r="I301" s="230" t="s">
        <v>1384</v>
      </c>
      <c r="J301" s="232">
        <f t="shared" si="89"/>
        <v>0</v>
      </c>
      <c r="K301" s="232">
        <v>44977</v>
      </c>
      <c r="L301" s="230" t="s">
        <v>189</v>
      </c>
      <c r="M301" s="233">
        <v>42509843120082</v>
      </c>
      <c r="N301" s="228" t="s">
        <v>1385</v>
      </c>
      <c r="O301" s="228" t="s">
        <v>192</v>
      </c>
      <c r="P301" s="230" t="s">
        <v>213</v>
      </c>
      <c r="Q301" s="230" t="s">
        <v>550</v>
      </c>
      <c r="R301" s="230"/>
      <c r="S301" s="230" t="s">
        <v>215</v>
      </c>
      <c r="T301" s="230">
        <v>3</v>
      </c>
      <c r="U301" s="234">
        <v>120</v>
      </c>
      <c r="V301" s="234">
        <v>117.6</v>
      </c>
      <c r="W301" s="234">
        <v>0</v>
      </c>
      <c r="X301" s="234">
        <v>0</v>
      </c>
      <c r="Y301" s="234">
        <v>4.8</v>
      </c>
      <c r="Z301" s="235">
        <f t="shared" si="103"/>
        <v>250</v>
      </c>
      <c r="AA301" s="235">
        <f t="shared" si="103"/>
        <v>250</v>
      </c>
      <c r="AB301" s="236">
        <f t="shared" si="103"/>
        <v>250</v>
      </c>
      <c r="AC301" s="236">
        <f t="shared" si="103"/>
        <v>250</v>
      </c>
      <c r="AD301" s="234">
        <v>150</v>
      </c>
      <c r="AE301" s="234">
        <v>150</v>
      </c>
      <c r="AF301" s="237">
        <v>217</v>
      </c>
      <c r="AG301" s="237">
        <v>217</v>
      </c>
      <c r="AH301" s="234">
        <v>100</v>
      </c>
      <c r="AI301" s="234">
        <v>100</v>
      </c>
      <c r="AJ301" s="237">
        <v>33</v>
      </c>
      <c r="AK301" s="237">
        <v>33</v>
      </c>
      <c r="AL301" s="234"/>
      <c r="AM301" s="234">
        <v>0</v>
      </c>
      <c r="AN301" s="237">
        <v>0</v>
      </c>
      <c r="AO301" s="237">
        <v>0</v>
      </c>
      <c r="AP301" s="234"/>
      <c r="AQ301" s="234">
        <v>0</v>
      </c>
      <c r="AR301" s="237">
        <v>0</v>
      </c>
      <c r="AS301" s="237">
        <v>0</v>
      </c>
      <c r="AT301" s="230"/>
      <c r="AU301" s="230"/>
      <c r="AV301" s="238">
        <f t="shared" si="104"/>
        <v>3</v>
      </c>
      <c r="AW301" s="238">
        <f t="shared" si="104"/>
        <v>5</v>
      </c>
      <c r="AX301" s="234">
        <v>3</v>
      </c>
      <c r="AY301" s="234">
        <v>5</v>
      </c>
      <c r="AZ301" s="229"/>
      <c r="BA301" s="229">
        <v>0</v>
      </c>
      <c r="BB301" s="229"/>
      <c r="BC301" s="229">
        <v>0</v>
      </c>
      <c r="BD301" s="232">
        <v>44977</v>
      </c>
      <c r="BE301" s="232">
        <v>44974</v>
      </c>
      <c r="BF301" s="239" t="s">
        <v>422</v>
      </c>
      <c r="BG301" s="230" t="s">
        <v>217</v>
      </c>
      <c r="BH301" s="230">
        <v>0</v>
      </c>
      <c r="BI301" s="240"/>
      <c r="BJ301" s="241">
        <v>0</v>
      </c>
      <c r="BK301" s="242" t="s">
        <v>468</v>
      </c>
      <c r="BL301" s="242"/>
      <c r="BM301" s="242" t="s">
        <v>332</v>
      </c>
      <c r="BN301" s="231" t="s">
        <v>200</v>
      </c>
      <c r="BO301" s="231">
        <f t="shared" si="92"/>
        <v>2023</v>
      </c>
      <c r="BP301" s="231">
        <f t="shared" si="93"/>
        <v>1</v>
      </c>
      <c r="BQ301" s="231" t="str">
        <f>+TEXT(BD301,"MMMM")</f>
        <v>MMMM</v>
      </c>
      <c r="BR301" s="231" t="s">
        <v>201</v>
      </c>
      <c r="BS301" s="231">
        <f t="shared" si="105"/>
        <v>20</v>
      </c>
      <c r="BT301" s="231">
        <v>24</v>
      </c>
      <c r="BU301" s="231" t="s">
        <v>201</v>
      </c>
      <c r="BV301" s="231">
        <v>1</v>
      </c>
      <c r="BW301" s="231"/>
      <c r="BX301" s="231"/>
      <c r="BY301" s="231"/>
      <c r="BZ301" s="238">
        <f t="shared" si="106"/>
        <v>2</v>
      </c>
      <c r="CA301" s="231"/>
      <c r="CB301" s="231" t="str">
        <f t="shared" si="108"/>
        <v>Хонқа тумани ҳокими ўринбосари</v>
      </c>
      <c r="CC301" s="231" t="s">
        <v>552</v>
      </c>
      <c r="CD301" s="231" t="s">
        <v>553</v>
      </c>
      <c r="CE301" s="231" t="s">
        <v>554</v>
      </c>
      <c r="CF301" s="231" t="s">
        <v>1376</v>
      </c>
      <c r="CG301" s="231" t="s">
        <v>204</v>
      </c>
      <c r="CH301" s="231"/>
      <c r="CI301" s="231"/>
      <c r="CJ301" s="231"/>
      <c r="CK301" s="243"/>
      <c r="CL301" s="243"/>
      <c r="CM301" s="244">
        <f t="shared" si="98"/>
        <v>0</v>
      </c>
      <c r="CN301" s="243"/>
      <c r="CO301" s="243">
        <f t="shared" si="99"/>
        <v>0</v>
      </c>
      <c r="CP301" s="245">
        <f t="shared" si="100"/>
        <v>-3</v>
      </c>
      <c r="CR301" s="226"/>
    </row>
    <row r="302" spans="1:96" s="246" customFormat="1" ht="39" customHeight="1" x14ac:dyDescent="0.25">
      <c r="A302" s="227">
        <v>12</v>
      </c>
      <c r="B302" s="228">
        <f t="shared" si="97"/>
        <v>293</v>
      </c>
      <c r="C302" s="229">
        <v>19355</v>
      </c>
      <c r="D302" s="228" t="s">
        <v>185</v>
      </c>
      <c r="E302" s="228" t="s">
        <v>2</v>
      </c>
      <c r="F302" s="230" t="s">
        <v>10</v>
      </c>
      <c r="G302" s="231" t="s">
        <v>1386</v>
      </c>
      <c r="H302" s="231" t="s">
        <v>1387</v>
      </c>
      <c r="I302" s="230" t="s">
        <v>1388</v>
      </c>
      <c r="J302" s="232">
        <f t="shared" si="89"/>
        <v>0</v>
      </c>
      <c r="K302" s="232">
        <v>45131</v>
      </c>
      <c r="L302" s="230" t="s">
        <v>189</v>
      </c>
      <c r="M302" s="233">
        <v>41206723120013</v>
      </c>
      <c r="N302" s="228" t="s">
        <v>1389</v>
      </c>
      <c r="O302" s="228" t="s">
        <v>277</v>
      </c>
      <c r="P302" s="230" t="s">
        <v>213</v>
      </c>
      <c r="Q302" s="230" t="s">
        <v>822</v>
      </c>
      <c r="R302" s="230"/>
      <c r="S302" s="230" t="s">
        <v>1021</v>
      </c>
      <c r="T302" s="230">
        <v>1300</v>
      </c>
      <c r="U302" s="234">
        <v>100</v>
      </c>
      <c r="V302" s="234">
        <v>41.666666666666671</v>
      </c>
      <c r="W302" s="234">
        <v>0</v>
      </c>
      <c r="X302" s="234">
        <v>0</v>
      </c>
      <c r="Y302" s="234">
        <v>4</v>
      </c>
      <c r="Z302" s="235">
        <f t="shared" si="103"/>
        <v>200</v>
      </c>
      <c r="AA302" s="235">
        <f t="shared" si="103"/>
        <v>200</v>
      </c>
      <c r="AB302" s="236">
        <f t="shared" si="103"/>
        <v>200</v>
      </c>
      <c r="AC302" s="236">
        <f t="shared" si="103"/>
        <v>200</v>
      </c>
      <c r="AD302" s="234">
        <v>101</v>
      </c>
      <c r="AE302" s="234">
        <v>101</v>
      </c>
      <c r="AF302" s="237">
        <v>101</v>
      </c>
      <c r="AG302" s="237">
        <v>101</v>
      </c>
      <c r="AH302" s="234">
        <v>99</v>
      </c>
      <c r="AI302" s="234">
        <v>99</v>
      </c>
      <c r="AJ302" s="237">
        <v>99</v>
      </c>
      <c r="AK302" s="237">
        <v>99</v>
      </c>
      <c r="AL302" s="234"/>
      <c r="AM302" s="234">
        <v>0</v>
      </c>
      <c r="AN302" s="237">
        <v>0</v>
      </c>
      <c r="AO302" s="237">
        <v>0</v>
      </c>
      <c r="AP302" s="234"/>
      <c r="AQ302" s="234">
        <v>0</v>
      </c>
      <c r="AR302" s="237">
        <v>0</v>
      </c>
      <c r="AS302" s="237">
        <v>0</v>
      </c>
      <c r="AT302" s="230"/>
      <c r="AU302" s="230"/>
      <c r="AV302" s="238">
        <f t="shared" si="104"/>
        <v>2</v>
      </c>
      <c r="AW302" s="238">
        <f t="shared" si="104"/>
        <v>2</v>
      </c>
      <c r="AX302" s="234">
        <v>2</v>
      </c>
      <c r="AY302" s="234">
        <v>2</v>
      </c>
      <c r="AZ302" s="229"/>
      <c r="BA302" s="234">
        <v>0</v>
      </c>
      <c r="BB302" s="229"/>
      <c r="BC302" s="234">
        <v>0</v>
      </c>
      <c r="BD302" s="232">
        <v>45131</v>
      </c>
      <c r="BE302" s="232">
        <v>45041</v>
      </c>
      <c r="BF302" s="239" t="s">
        <v>599</v>
      </c>
      <c r="BG302" s="230" t="s">
        <v>231</v>
      </c>
      <c r="BH302" s="230">
        <v>0</v>
      </c>
      <c r="BI302" s="240"/>
      <c r="BJ302" s="241">
        <v>0</v>
      </c>
      <c r="BK302" s="242" t="s">
        <v>468</v>
      </c>
      <c r="BL302" s="242"/>
      <c r="BM302" s="242" t="s">
        <v>332</v>
      </c>
      <c r="BN302" s="231" t="s">
        <v>200</v>
      </c>
      <c r="BO302" s="231">
        <f t="shared" si="92"/>
        <v>2023</v>
      </c>
      <c r="BP302" s="231">
        <f t="shared" si="93"/>
        <v>3</v>
      </c>
      <c r="BQ302" s="231" t="str">
        <f>+TEXT(BD302,"MMMM")</f>
        <v>MMMM</v>
      </c>
      <c r="BR302" s="231"/>
      <c r="BS302" s="231">
        <f t="shared" si="105"/>
        <v>24</v>
      </c>
      <c r="BT302" s="231">
        <v>28</v>
      </c>
      <c r="BU302" s="231" t="s">
        <v>232</v>
      </c>
      <c r="BV302" s="231">
        <v>2</v>
      </c>
      <c r="BW302" s="231"/>
      <c r="BX302" s="231"/>
      <c r="BY302" s="231"/>
      <c r="BZ302" s="238">
        <f t="shared" si="106"/>
        <v>0</v>
      </c>
      <c r="CA302" s="231"/>
      <c r="CB302" s="231" t="str">
        <f t="shared" si="108"/>
        <v>Хонқа тумани ҳокими ўринбосари</v>
      </c>
      <c r="CC302" s="231" t="s">
        <v>304</v>
      </c>
      <c r="CD302" s="231" t="s">
        <v>305</v>
      </c>
      <c r="CE302" s="231" t="s">
        <v>206</v>
      </c>
      <c r="CF302" s="231" t="s">
        <v>1390</v>
      </c>
      <c r="CG302" s="231" t="s">
        <v>206</v>
      </c>
      <c r="CH302" s="231"/>
      <c r="CI302" s="231"/>
      <c r="CJ302" s="231"/>
      <c r="CK302" s="243"/>
      <c r="CL302" s="243"/>
      <c r="CM302" s="244">
        <f t="shared" si="98"/>
        <v>0</v>
      </c>
      <c r="CN302" s="243"/>
      <c r="CO302" s="243">
        <f t="shared" si="99"/>
        <v>0</v>
      </c>
      <c r="CP302" s="245">
        <f t="shared" si="100"/>
        <v>-2</v>
      </c>
      <c r="CR302" s="226"/>
    </row>
    <row r="303" spans="1:96" s="246" customFormat="1" ht="39" customHeight="1" x14ac:dyDescent="0.25">
      <c r="A303" s="227">
        <v>12</v>
      </c>
      <c r="B303" s="228">
        <f t="shared" si="97"/>
        <v>294</v>
      </c>
      <c r="C303" s="229">
        <v>19356</v>
      </c>
      <c r="D303" s="228" t="s">
        <v>185</v>
      </c>
      <c r="E303" s="228" t="s">
        <v>2</v>
      </c>
      <c r="F303" s="230" t="s">
        <v>10</v>
      </c>
      <c r="G303" s="231" t="s">
        <v>1391</v>
      </c>
      <c r="H303" s="231" t="s">
        <v>1392</v>
      </c>
      <c r="I303" s="230" t="s">
        <v>1393</v>
      </c>
      <c r="J303" s="232">
        <f t="shared" si="89"/>
        <v>0</v>
      </c>
      <c r="K303" s="232">
        <v>45163</v>
      </c>
      <c r="L303" s="230" t="s">
        <v>189</v>
      </c>
      <c r="M303" s="233">
        <v>40708987150018</v>
      </c>
      <c r="N303" s="228" t="s">
        <v>1394</v>
      </c>
      <c r="O303" s="228" t="s">
        <v>277</v>
      </c>
      <c r="P303" s="230" t="s">
        <v>193</v>
      </c>
      <c r="Q303" s="230" t="s">
        <v>325</v>
      </c>
      <c r="R303" s="230"/>
      <c r="S303" s="230" t="s">
        <v>195</v>
      </c>
      <c r="T303" s="230" t="s">
        <v>184</v>
      </c>
      <c r="U303" s="234">
        <v>70</v>
      </c>
      <c r="V303" s="234">
        <v>23.333333333333332</v>
      </c>
      <c r="W303" s="234">
        <v>0</v>
      </c>
      <c r="X303" s="234">
        <v>0</v>
      </c>
      <c r="Y303" s="234">
        <v>4</v>
      </c>
      <c r="Z303" s="235">
        <f t="shared" si="103"/>
        <v>273</v>
      </c>
      <c r="AA303" s="235">
        <f t="shared" si="103"/>
        <v>273</v>
      </c>
      <c r="AB303" s="236">
        <f t="shared" si="103"/>
        <v>273</v>
      </c>
      <c r="AC303" s="236">
        <f t="shared" si="103"/>
        <v>273</v>
      </c>
      <c r="AD303" s="234">
        <v>100</v>
      </c>
      <c r="AE303" s="234">
        <v>100</v>
      </c>
      <c r="AF303" s="237">
        <v>100</v>
      </c>
      <c r="AG303" s="237">
        <v>100</v>
      </c>
      <c r="AH303" s="234">
        <v>173</v>
      </c>
      <c r="AI303" s="234">
        <v>173</v>
      </c>
      <c r="AJ303" s="237">
        <v>173</v>
      </c>
      <c r="AK303" s="237">
        <v>173</v>
      </c>
      <c r="AL303" s="234"/>
      <c r="AM303" s="234">
        <v>0</v>
      </c>
      <c r="AN303" s="237">
        <v>0</v>
      </c>
      <c r="AO303" s="237">
        <v>0</v>
      </c>
      <c r="AP303" s="234"/>
      <c r="AQ303" s="234">
        <v>0</v>
      </c>
      <c r="AR303" s="237">
        <v>0</v>
      </c>
      <c r="AS303" s="237">
        <v>0</v>
      </c>
      <c r="AT303" s="230"/>
      <c r="AU303" s="230"/>
      <c r="AV303" s="238">
        <f t="shared" si="104"/>
        <v>3</v>
      </c>
      <c r="AW303" s="238">
        <f t="shared" si="104"/>
        <v>3</v>
      </c>
      <c r="AX303" s="234">
        <v>3</v>
      </c>
      <c r="AY303" s="234">
        <v>3</v>
      </c>
      <c r="AZ303" s="229"/>
      <c r="BA303" s="234">
        <v>0</v>
      </c>
      <c r="BB303" s="229"/>
      <c r="BC303" s="234">
        <v>0</v>
      </c>
      <c r="BD303" s="232">
        <v>45163</v>
      </c>
      <c r="BE303" s="232">
        <v>45015</v>
      </c>
      <c r="BF303" s="239" t="s">
        <v>296</v>
      </c>
      <c r="BG303" s="230" t="s">
        <v>231</v>
      </c>
      <c r="BH303" s="230">
        <v>0</v>
      </c>
      <c r="BI303" s="240"/>
      <c r="BJ303" s="241">
        <v>0</v>
      </c>
      <c r="BK303" s="242" t="s">
        <v>468</v>
      </c>
      <c r="BL303" s="242"/>
      <c r="BM303" s="242" t="s">
        <v>332</v>
      </c>
      <c r="BN303" s="231" t="s">
        <v>200</v>
      </c>
      <c r="BO303" s="231">
        <f t="shared" si="92"/>
        <v>2023</v>
      </c>
      <c r="BP303" s="231">
        <f t="shared" si="93"/>
        <v>3</v>
      </c>
      <c r="BQ303" s="231" t="str">
        <f>+TEXT(BD303,"MMMM")</f>
        <v>MMMM</v>
      </c>
      <c r="BR303" s="231"/>
      <c r="BS303" s="231">
        <f t="shared" si="105"/>
        <v>25</v>
      </c>
      <c r="BT303" s="231">
        <v>31</v>
      </c>
      <c r="BU303" s="231" t="s">
        <v>255</v>
      </c>
      <c r="BV303" s="231">
        <v>1</v>
      </c>
      <c r="BW303" s="231"/>
      <c r="BX303" s="231"/>
      <c r="BY303" s="231"/>
      <c r="BZ303" s="238">
        <f t="shared" si="106"/>
        <v>0</v>
      </c>
      <c r="CA303" s="231"/>
      <c r="CB303" s="231" t="str">
        <f t="shared" si="108"/>
        <v>Хонқа тумани ҳокими ўринбосари</v>
      </c>
      <c r="CC303" s="231" t="s">
        <v>202</v>
      </c>
      <c r="CD303" s="231" t="s">
        <v>1395</v>
      </c>
      <c r="CE303" s="231" t="s">
        <v>204</v>
      </c>
      <c r="CF303" s="231" t="s">
        <v>1390</v>
      </c>
      <c r="CG303" s="231" t="s">
        <v>206</v>
      </c>
      <c r="CH303" s="231"/>
      <c r="CI303" s="231"/>
      <c r="CJ303" s="231"/>
      <c r="CK303" s="243"/>
      <c r="CL303" s="243"/>
      <c r="CM303" s="244">
        <f t="shared" si="98"/>
        <v>0</v>
      </c>
      <c r="CN303" s="243"/>
      <c r="CO303" s="243">
        <f t="shared" si="99"/>
        <v>0</v>
      </c>
      <c r="CP303" s="245">
        <f t="shared" si="100"/>
        <v>-3</v>
      </c>
      <c r="CR303" s="226"/>
    </row>
    <row r="304" spans="1:96" s="246" customFormat="1" ht="39" customHeight="1" x14ac:dyDescent="0.25">
      <c r="A304" s="227">
        <v>12</v>
      </c>
      <c r="B304" s="228">
        <f t="shared" si="97"/>
        <v>295</v>
      </c>
      <c r="C304" s="229">
        <v>19420</v>
      </c>
      <c r="D304" s="228" t="s">
        <v>185</v>
      </c>
      <c r="E304" s="228" t="s">
        <v>2</v>
      </c>
      <c r="F304" s="230" t="s">
        <v>10</v>
      </c>
      <c r="G304" s="231" t="s">
        <v>1396</v>
      </c>
      <c r="H304" s="231" t="s">
        <v>1397</v>
      </c>
      <c r="I304" s="230" t="s">
        <v>1398</v>
      </c>
      <c r="J304" s="232">
        <f t="shared" si="89"/>
        <v>0</v>
      </c>
      <c r="K304" s="232">
        <v>45005</v>
      </c>
      <c r="L304" s="230" t="s">
        <v>189</v>
      </c>
      <c r="M304" s="233">
        <v>40207737090010</v>
      </c>
      <c r="N304" s="228" t="s">
        <v>1399</v>
      </c>
      <c r="O304" s="228" t="s">
        <v>277</v>
      </c>
      <c r="P304" s="230" t="s">
        <v>213</v>
      </c>
      <c r="Q304" s="230" t="s">
        <v>214</v>
      </c>
      <c r="R304" s="230"/>
      <c r="S304" s="230" t="s">
        <v>215</v>
      </c>
      <c r="T304" s="230">
        <v>20</v>
      </c>
      <c r="U304" s="234">
        <v>100</v>
      </c>
      <c r="V304" s="234">
        <v>75</v>
      </c>
      <c r="W304" s="234">
        <v>0</v>
      </c>
      <c r="X304" s="234">
        <v>0</v>
      </c>
      <c r="Y304" s="234">
        <v>4</v>
      </c>
      <c r="Z304" s="235">
        <f t="shared" si="103"/>
        <v>300</v>
      </c>
      <c r="AA304" s="235">
        <f t="shared" si="103"/>
        <v>300</v>
      </c>
      <c r="AB304" s="236">
        <f t="shared" si="103"/>
        <v>300</v>
      </c>
      <c r="AC304" s="236">
        <f t="shared" si="103"/>
        <v>300</v>
      </c>
      <c r="AD304" s="234">
        <v>200</v>
      </c>
      <c r="AE304" s="234">
        <v>200</v>
      </c>
      <c r="AF304" s="237">
        <v>200</v>
      </c>
      <c r="AG304" s="237">
        <v>200</v>
      </c>
      <c r="AH304" s="234">
        <v>100</v>
      </c>
      <c r="AI304" s="234">
        <v>100</v>
      </c>
      <c r="AJ304" s="237">
        <v>100</v>
      </c>
      <c r="AK304" s="237">
        <v>100</v>
      </c>
      <c r="AL304" s="234"/>
      <c r="AM304" s="234">
        <v>0</v>
      </c>
      <c r="AN304" s="237">
        <v>0</v>
      </c>
      <c r="AO304" s="237">
        <v>0</v>
      </c>
      <c r="AP304" s="234"/>
      <c r="AQ304" s="234">
        <v>0</v>
      </c>
      <c r="AR304" s="237">
        <v>0</v>
      </c>
      <c r="AS304" s="237">
        <v>0</v>
      </c>
      <c r="AT304" s="230"/>
      <c r="AU304" s="230"/>
      <c r="AV304" s="238">
        <f t="shared" si="104"/>
        <v>4</v>
      </c>
      <c r="AW304" s="238">
        <f t="shared" si="104"/>
        <v>4</v>
      </c>
      <c r="AX304" s="234">
        <v>4</v>
      </c>
      <c r="AY304" s="234">
        <v>4</v>
      </c>
      <c r="AZ304" s="229"/>
      <c r="BA304" s="234">
        <v>0</v>
      </c>
      <c r="BB304" s="229"/>
      <c r="BC304" s="234">
        <v>0</v>
      </c>
      <c r="BD304" s="232">
        <v>45005</v>
      </c>
      <c r="BE304" s="232">
        <v>45002</v>
      </c>
      <c r="BF304" s="239" t="s">
        <v>0</v>
      </c>
      <c r="BG304" s="230" t="s">
        <v>217</v>
      </c>
      <c r="BH304" s="230">
        <v>0</v>
      </c>
      <c r="BI304" s="240"/>
      <c r="BJ304" s="241">
        <v>0</v>
      </c>
      <c r="BK304" s="242" t="s">
        <v>468</v>
      </c>
      <c r="BL304" s="242"/>
      <c r="BM304" s="242" t="s">
        <v>332</v>
      </c>
      <c r="BN304" s="231" t="s">
        <v>200</v>
      </c>
      <c r="BO304" s="231">
        <f t="shared" si="92"/>
        <v>2023</v>
      </c>
      <c r="BP304" s="231">
        <f t="shared" si="93"/>
        <v>1</v>
      </c>
      <c r="BQ304" s="231" t="str">
        <f>+TEXT(BD304,"MMMM")</f>
        <v>MMMM</v>
      </c>
      <c r="BR304" s="231" t="s">
        <v>255</v>
      </c>
      <c r="BS304" s="231">
        <f t="shared" si="105"/>
        <v>20</v>
      </c>
      <c r="BT304" s="231">
        <v>17</v>
      </c>
      <c r="BU304" s="231" t="s">
        <v>481</v>
      </c>
      <c r="BV304" s="231">
        <v>1</v>
      </c>
      <c r="BW304" s="231"/>
      <c r="BX304" s="231"/>
      <c r="BY304" s="231"/>
      <c r="BZ304" s="238">
        <f t="shared" si="106"/>
        <v>0</v>
      </c>
      <c r="CA304" s="231"/>
      <c r="CB304" s="231" t="str">
        <f t="shared" si="108"/>
        <v>Хонқа тумани ҳокими ўринбосари</v>
      </c>
      <c r="CC304" s="231" t="s">
        <v>219</v>
      </c>
      <c r="CD304" s="231" t="s">
        <v>220</v>
      </c>
      <c r="CE304" s="231" t="s">
        <v>221</v>
      </c>
      <c r="CF304" s="231" t="s">
        <v>1400</v>
      </c>
      <c r="CG304" s="231" t="s">
        <v>206</v>
      </c>
      <c r="CH304" s="231"/>
      <c r="CI304" s="231"/>
      <c r="CJ304" s="231"/>
      <c r="CK304" s="243"/>
      <c r="CL304" s="243"/>
      <c r="CM304" s="244">
        <f t="shared" si="98"/>
        <v>0</v>
      </c>
      <c r="CN304" s="243"/>
      <c r="CO304" s="243">
        <f t="shared" si="99"/>
        <v>0</v>
      </c>
      <c r="CP304" s="245">
        <f t="shared" si="100"/>
        <v>-4</v>
      </c>
      <c r="CR304" s="226"/>
    </row>
    <row r="305" spans="1:96" s="246" customFormat="1" ht="39" customHeight="1" x14ac:dyDescent="0.25">
      <c r="A305" s="227">
        <v>12</v>
      </c>
      <c r="B305" s="228">
        <f t="shared" si="97"/>
        <v>296</v>
      </c>
      <c r="C305" s="229">
        <v>19336</v>
      </c>
      <c r="D305" s="228" t="s">
        <v>185</v>
      </c>
      <c r="E305" s="228" t="s">
        <v>2</v>
      </c>
      <c r="F305" s="230" t="s">
        <v>10</v>
      </c>
      <c r="G305" s="231" t="s">
        <v>1401</v>
      </c>
      <c r="H305" s="231" t="s">
        <v>1276</v>
      </c>
      <c r="I305" s="230" t="s">
        <v>1402</v>
      </c>
      <c r="J305" s="232">
        <f t="shared" si="89"/>
        <v>0</v>
      </c>
      <c r="K305" s="232">
        <v>45076</v>
      </c>
      <c r="L305" s="230" t="s">
        <v>189</v>
      </c>
      <c r="M305" s="233">
        <v>40108833120099</v>
      </c>
      <c r="N305" s="228" t="s">
        <v>1374</v>
      </c>
      <c r="O305" s="228" t="s">
        <v>277</v>
      </c>
      <c r="P305" s="230" t="s">
        <v>193</v>
      </c>
      <c r="Q305" s="230" t="s">
        <v>227</v>
      </c>
      <c r="R305" s="230" t="s">
        <v>228</v>
      </c>
      <c r="S305" s="230" t="s">
        <v>318</v>
      </c>
      <c r="T305" s="230">
        <v>50</v>
      </c>
      <c r="U305" s="234">
        <v>200</v>
      </c>
      <c r="V305" s="234">
        <v>116.66666666666667</v>
      </c>
      <c r="W305" s="234">
        <v>0</v>
      </c>
      <c r="X305" s="234">
        <v>0</v>
      </c>
      <c r="Y305" s="234">
        <v>8</v>
      </c>
      <c r="Z305" s="235">
        <f t="shared" si="103"/>
        <v>850</v>
      </c>
      <c r="AA305" s="235">
        <f t="shared" si="103"/>
        <v>850</v>
      </c>
      <c r="AB305" s="236">
        <f t="shared" si="103"/>
        <v>850</v>
      </c>
      <c r="AC305" s="236">
        <f t="shared" si="103"/>
        <v>850</v>
      </c>
      <c r="AD305" s="234">
        <v>250</v>
      </c>
      <c r="AE305" s="234">
        <v>250</v>
      </c>
      <c r="AF305" s="237">
        <v>250</v>
      </c>
      <c r="AG305" s="237">
        <v>250</v>
      </c>
      <c r="AH305" s="234">
        <v>600</v>
      </c>
      <c r="AI305" s="234">
        <v>600</v>
      </c>
      <c r="AJ305" s="237">
        <v>600</v>
      </c>
      <c r="AK305" s="237">
        <v>600</v>
      </c>
      <c r="AL305" s="234"/>
      <c r="AM305" s="234">
        <v>0</v>
      </c>
      <c r="AN305" s="237">
        <v>0</v>
      </c>
      <c r="AO305" s="237">
        <v>0</v>
      </c>
      <c r="AP305" s="234"/>
      <c r="AQ305" s="234">
        <v>0</v>
      </c>
      <c r="AR305" s="237">
        <v>0</v>
      </c>
      <c r="AS305" s="237">
        <v>0</v>
      </c>
      <c r="AT305" s="230"/>
      <c r="AU305" s="230"/>
      <c r="AV305" s="238">
        <f t="shared" si="104"/>
        <v>3</v>
      </c>
      <c r="AW305" s="238">
        <f t="shared" si="104"/>
        <v>3</v>
      </c>
      <c r="AX305" s="234">
        <v>3</v>
      </c>
      <c r="AY305" s="234">
        <v>3</v>
      </c>
      <c r="AZ305" s="229"/>
      <c r="BA305" s="234">
        <v>0</v>
      </c>
      <c r="BB305" s="229"/>
      <c r="BC305" s="234">
        <v>0</v>
      </c>
      <c r="BD305" s="232">
        <v>45076</v>
      </c>
      <c r="BE305" s="232">
        <v>45015</v>
      </c>
      <c r="BF305" s="239" t="s">
        <v>427</v>
      </c>
      <c r="BG305" s="230" t="s">
        <v>394</v>
      </c>
      <c r="BH305" s="230">
        <v>0</v>
      </c>
      <c r="BI305" s="240"/>
      <c r="BJ305" s="241">
        <v>0</v>
      </c>
      <c r="BK305" s="242" t="s">
        <v>468</v>
      </c>
      <c r="BL305" s="242"/>
      <c r="BM305" s="242" t="s">
        <v>332</v>
      </c>
      <c r="BN305" s="231" t="s">
        <v>200</v>
      </c>
      <c r="BO305" s="231">
        <f t="shared" si="92"/>
        <v>2023</v>
      </c>
      <c r="BP305" s="231">
        <f t="shared" si="93"/>
        <v>2</v>
      </c>
      <c r="BQ305" s="231" t="s">
        <v>218</v>
      </c>
      <c r="BR305" s="231"/>
      <c r="BS305" s="231">
        <f t="shared" si="105"/>
        <v>30</v>
      </c>
      <c r="BT305" s="231">
        <v>31</v>
      </c>
      <c r="BU305" s="231" t="s">
        <v>255</v>
      </c>
      <c r="BV305" s="231">
        <v>1</v>
      </c>
      <c r="BW305" s="231"/>
      <c r="BX305" s="231"/>
      <c r="BY305" s="231">
        <v>1</v>
      </c>
      <c r="BZ305" s="238">
        <f t="shared" si="106"/>
        <v>0</v>
      </c>
      <c r="CA305" s="231"/>
      <c r="CB305" s="231" t="str">
        <f t="shared" si="108"/>
        <v>Хонқа тумани ҳокими ўринбосари</v>
      </c>
      <c r="CC305" s="231" t="s">
        <v>233</v>
      </c>
      <c r="CD305" s="231" t="s">
        <v>234</v>
      </c>
      <c r="CE305" s="231" t="s">
        <v>206</v>
      </c>
      <c r="CF305" s="231" t="s">
        <v>1370</v>
      </c>
      <c r="CG305" s="231" t="s">
        <v>472</v>
      </c>
      <c r="CH305" s="231"/>
      <c r="CI305" s="231"/>
      <c r="CJ305" s="231"/>
      <c r="CK305" s="243"/>
      <c r="CL305" s="243"/>
      <c r="CM305" s="244">
        <f t="shared" si="98"/>
        <v>0</v>
      </c>
      <c r="CN305" s="243"/>
      <c r="CO305" s="243">
        <f t="shared" si="99"/>
        <v>0</v>
      </c>
      <c r="CP305" s="245">
        <f t="shared" si="100"/>
        <v>-3</v>
      </c>
      <c r="CR305" s="226"/>
    </row>
    <row r="306" spans="1:96" s="246" customFormat="1" ht="39" customHeight="1" x14ac:dyDescent="0.25">
      <c r="A306" s="227">
        <v>12</v>
      </c>
      <c r="B306" s="228">
        <f t="shared" si="97"/>
        <v>297</v>
      </c>
      <c r="C306" s="229">
        <v>19413</v>
      </c>
      <c r="D306" s="228" t="s">
        <v>185</v>
      </c>
      <c r="E306" s="228" t="s">
        <v>2</v>
      </c>
      <c r="F306" s="230" t="s">
        <v>10</v>
      </c>
      <c r="G306" s="231" t="s">
        <v>1403</v>
      </c>
      <c r="H306" s="231" t="s">
        <v>1404</v>
      </c>
      <c r="I306" s="230" t="s">
        <v>1405</v>
      </c>
      <c r="J306" s="232">
        <f t="shared" si="89"/>
        <v>0</v>
      </c>
      <c r="K306" s="232">
        <v>45066</v>
      </c>
      <c r="L306" s="230" t="s">
        <v>189</v>
      </c>
      <c r="M306" s="233">
        <v>31903883120118</v>
      </c>
      <c r="N306" s="228" t="s">
        <v>1406</v>
      </c>
      <c r="O306" s="228" t="s">
        <v>252</v>
      </c>
      <c r="P306" s="230" t="s">
        <v>240</v>
      </c>
      <c r="Q306" s="230" t="s">
        <v>278</v>
      </c>
      <c r="R306" s="230" t="s">
        <v>279</v>
      </c>
      <c r="S306" s="230" t="s">
        <v>280</v>
      </c>
      <c r="T306" s="230">
        <v>10</v>
      </c>
      <c r="U306" s="234">
        <v>100</v>
      </c>
      <c r="V306" s="234">
        <v>58.333333333333336</v>
      </c>
      <c r="W306" s="234">
        <v>0</v>
      </c>
      <c r="X306" s="234">
        <v>0</v>
      </c>
      <c r="Y306" s="234">
        <v>4</v>
      </c>
      <c r="Z306" s="235">
        <f t="shared" si="103"/>
        <v>424</v>
      </c>
      <c r="AA306" s="235">
        <f t="shared" si="103"/>
        <v>424</v>
      </c>
      <c r="AB306" s="236">
        <f t="shared" si="103"/>
        <v>270</v>
      </c>
      <c r="AC306" s="236">
        <f t="shared" si="103"/>
        <v>270</v>
      </c>
      <c r="AD306" s="234">
        <v>200</v>
      </c>
      <c r="AE306" s="234">
        <v>200</v>
      </c>
      <c r="AF306" s="237">
        <v>150</v>
      </c>
      <c r="AG306" s="237">
        <v>150</v>
      </c>
      <c r="AH306" s="234">
        <v>224</v>
      </c>
      <c r="AI306" s="234">
        <v>224</v>
      </c>
      <c r="AJ306" s="237">
        <v>120</v>
      </c>
      <c r="AK306" s="237">
        <v>120</v>
      </c>
      <c r="AL306" s="234"/>
      <c r="AM306" s="234">
        <v>0</v>
      </c>
      <c r="AN306" s="237">
        <v>0</v>
      </c>
      <c r="AO306" s="237">
        <v>0</v>
      </c>
      <c r="AP306" s="234"/>
      <c r="AQ306" s="234">
        <v>0</v>
      </c>
      <c r="AR306" s="237">
        <v>0</v>
      </c>
      <c r="AS306" s="237">
        <v>0</v>
      </c>
      <c r="AT306" s="230"/>
      <c r="AU306" s="230"/>
      <c r="AV306" s="238">
        <f t="shared" si="104"/>
        <v>3</v>
      </c>
      <c r="AW306" s="238">
        <f t="shared" si="104"/>
        <v>4</v>
      </c>
      <c r="AX306" s="234">
        <v>3</v>
      </c>
      <c r="AY306" s="234">
        <v>4</v>
      </c>
      <c r="AZ306" s="229"/>
      <c r="BA306" s="234">
        <v>0</v>
      </c>
      <c r="BB306" s="229"/>
      <c r="BC306" s="234">
        <v>0</v>
      </c>
      <c r="BD306" s="232">
        <v>45066</v>
      </c>
      <c r="BE306" s="232">
        <v>45056</v>
      </c>
      <c r="BF306" s="239" t="s">
        <v>620</v>
      </c>
      <c r="BG306" s="230" t="s">
        <v>217</v>
      </c>
      <c r="BH306" s="230">
        <v>0</v>
      </c>
      <c r="BI306" s="240"/>
      <c r="BJ306" s="241">
        <v>0</v>
      </c>
      <c r="BK306" s="242" t="s">
        <v>468</v>
      </c>
      <c r="BL306" s="242"/>
      <c r="BM306" s="242" t="s">
        <v>332</v>
      </c>
      <c r="BN306" s="231" t="s">
        <v>200</v>
      </c>
      <c r="BO306" s="231">
        <f t="shared" si="92"/>
        <v>2023</v>
      </c>
      <c r="BP306" s="231">
        <f t="shared" si="93"/>
        <v>2</v>
      </c>
      <c r="BQ306" s="231" t="s">
        <v>218</v>
      </c>
      <c r="BR306" s="231"/>
      <c r="BS306" s="231">
        <f t="shared" si="105"/>
        <v>20</v>
      </c>
      <c r="BT306" s="231"/>
      <c r="BU306" s="231" t="s">
        <v>218</v>
      </c>
      <c r="BV306" s="231"/>
      <c r="BW306" s="231"/>
      <c r="BX306" s="231"/>
      <c r="BY306" s="231"/>
      <c r="BZ306" s="238">
        <f t="shared" si="106"/>
        <v>1</v>
      </c>
      <c r="CA306" s="231"/>
      <c r="CB306" s="231" t="str">
        <f t="shared" si="108"/>
        <v>Хонқа тумани ҳокими ўринбосари</v>
      </c>
      <c r="CC306" s="231" t="s">
        <v>219</v>
      </c>
      <c r="CD306" s="231" t="s">
        <v>220</v>
      </c>
      <c r="CE306" s="231" t="s">
        <v>221</v>
      </c>
      <c r="CF306" s="231" t="s">
        <v>1376</v>
      </c>
      <c r="CG306" s="231" t="s">
        <v>204</v>
      </c>
      <c r="CH306" s="231"/>
      <c r="CI306" s="231"/>
      <c r="CJ306" s="231"/>
      <c r="CK306" s="243"/>
      <c r="CL306" s="243"/>
      <c r="CM306" s="244">
        <f t="shared" si="98"/>
        <v>0</v>
      </c>
      <c r="CN306" s="243"/>
      <c r="CO306" s="243">
        <f t="shared" si="99"/>
        <v>0</v>
      </c>
      <c r="CP306" s="245">
        <f t="shared" si="100"/>
        <v>-3</v>
      </c>
      <c r="CR306" s="226"/>
    </row>
    <row r="307" spans="1:96" s="246" customFormat="1" ht="39" customHeight="1" x14ac:dyDescent="0.25">
      <c r="A307" s="227">
        <v>12</v>
      </c>
      <c r="B307" s="228">
        <f t="shared" si="97"/>
        <v>298</v>
      </c>
      <c r="C307" s="229">
        <v>19354</v>
      </c>
      <c r="D307" s="228" t="s">
        <v>185</v>
      </c>
      <c r="E307" s="228" t="s">
        <v>2</v>
      </c>
      <c r="F307" s="230" t="s">
        <v>10</v>
      </c>
      <c r="G307" s="231" t="s">
        <v>1407</v>
      </c>
      <c r="H307" s="231" t="s">
        <v>1387</v>
      </c>
      <c r="I307" s="230" t="s">
        <v>1408</v>
      </c>
      <c r="J307" s="232">
        <f t="shared" si="89"/>
        <v>0</v>
      </c>
      <c r="K307" s="232">
        <v>45041</v>
      </c>
      <c r="L307" s="230" t="s">
        <v>189</v>
      </c>
      <c r="M307" s="233">
        <v>31206723120009</v>
      </c>
      <c r="N307" s="228" t="s">
        <v>1253</v>
      </c>
      <c r="O307" s="228" t="s">
        <v>277</v>
      </c>
      <c r="P307" s="230" t="s">
        <v>213</v>
      </c>
      <c r="Q307" s="230" t="s">
        <v>822</v>
      </c>
      <c r="R307" s="230"/>
      <c r="S307" s="230" t="s">
        <v>1021</v>
      </c>
      <c r="T307" s="230">
        <v>1300</v>
      </c>
      <c r="U307" s="234">
        <v>100</v>
      </c>
      <c r="V307" s="234">
        <v>66.666666666666671</v>
      </c>
      <c r="W307" s="234">
        <v>0</v>
      </c>
      <c r="X307" s="234">
        <v>0</v>
      </c>
      <c r="Y307" s="234">
        <v>4</v>
      </c>
      <c r="Z307" s="235">
        <f t="shared" si="103"/>
        <v>102.5</v>
      </c>
      <c r="AA307" s="235">
        <f t="shared" si="103"/>
        <v>102.5</v>
      </c>
      <c r="AB307" s="236">
        <f t="shared" si="103"/>
        <v>102.5</v>
      </c>
      <c r="AC307" s="236">
        <f t="shared" si="103"/>
        <v>102.5</v>
      </c>
      <c r="AD307" s="234">
        <v>50</v>
      </c>
      <c r="AE307" s="234">
        <v>50</v>
      </c>
      <c r="AF307" s="237">
        <v>50</v>
      </c>
      <c r="AG307" s="237">
        <v>50</v>
      </c>
      <c r="AH307" s="234">
        <v>52.5</v>
      </c>
      <c r="AI307" s="234">
        <v>52.5</v>
      </c>
      <c r="AJ307" s="237">
        <v>52.5</v>
      </c>
      <c r="AK307" s="237">
        <v>52.5</v>
      </c>
      <c r="AL307" s="234"/>
      <c r="AM307" s="234">
        <v>0</v>
      </c>
      <c r="AN307" s="237">
        <v>0</v>
      </c>
      <c r="AO307" s="237">
        <v>0</v>
      </c>
      <c r="AP307" s="234"/>
      <c r="AQ307" s="234">
        <v>0</v>
      </c>
      <c r="AR307" s="237">
        <v>0</v>
      </c>
      <c r="AS307" s="237">
        <v>0</v>
      </c>
      <c r="AT307" s="230"/>
      <c r="AU307" s="230"/>
      <c r="AV307" s="238">
        <f t="shared" si="104"/>
        <v>2</v>
      </c>
      <c r="AW307" s="238">
        <f t="shared" si="104"/>
        <v>2</v>
      </c>
      <c r="AX307" s="234">
        <v>2</v>
      </c>
      <c r="AY307" s="234">
        <v>2</v>
      </c>
      <c r="AZ307" s="229"/>
      <c r="BA307" s="234">
        <v>0</v>
      </c>
      <c r="BB307" s="229"/>
      <c r="BC307" s="234">
        <v>0</v>
      </c>
      <c r="BD307" s="232">
        <v>45041</v>
      </c>
      <c r="BE307" s="232">
        <v>45026</v>
      </c>
      <c r="BF307" s="239" t="s">
        <v>387</v>
      </c>
      <c r="BG307" s="230" t="s">
        <v>231</v>
      </c>
      <c r="BH307" s="230">
        <v>0</v>
      </c>
      <c r="BI307" s="240"/>
      <c r="BJ307" s="241">
        <v>0</v>
      </c>
      <c r="BK307" s="242" t="s">
        <v>468</v>
      </c>
      <c r="BL307" s="242"/>
      <c r="BM307" s="242" t="s">
        <v>332</v>
      </c>
      <c r="BN307" s="231" t="s">
        <v>200</v>
      </c>
      <c r="BO307" s="231">
        <f t="shared" si="92"/>
        <v>2023</v>
      </c>
      <c r="BP307" s="231">
        <f t="shared" si="93"/>
        <v>2</v>
      </c>
      <c r="BQ307" s="231" t="str">
        <f>+TEXT(BD307,"MMMM")</f>
        <v>MMMM</v>
      </c>
      <c r="BR307" s="231" t="s">
        <v>232</v>
      </c>
      <c r="BS307" s="231">
        <f t="shared" si="105"/>
        <v>25</v>
      </c>
      <c r="BT307" s="231">
        <v>14</v>
      </c>
      <c r="BU307" s="231" t="s">
        <v>232</v>
      </c>
      <c r="BV307" s="231">
        <v>2</v>
      </c>
      <c r="BW307" s="231"/>
      <c r="BX307" s="231"/>
      <c r="BY307" s="231"/>
      <c r="BZ307" s="238">
        <f t="shared" si="106"/>
        <v>0</v>
      </c>
      <c r="CA307" s="231"/>
      <c r="CB307" s="231" t="str">
        <f t="shared" si="108"/>
        <v>Хонқа тумани ҳокими ўринбосари</v>
      </c>
      <c r="CC307" s="231" t="s">
        <v>304</v>
      </c>
      <c r="CD307" s="231" t="s">
        <v>305</v>
      </c>
      <c r="CE307" s="231" t="s">
        <v>206</v>
      </c>
      <c r="CF307" s="231" t="s">
        <v>1390</v>
      </c>
      <c r="CG307" s="231" t="s">
        <v>206</v>
      </c>
      <c r="CH307" s="231"/>
      <c r="CI307" s="231"/>
      <c r="CJ307" s="231"/>
      <c r="CK307" s="243"/>
      <c r="CL307" s="243"/>
      <c r="CM307" s="244">
        <f t="shared" si="98"/>
        <v>0</v>
      </c>
      <c r="CN307" s="243"/>
      <c r="CO307" s="243">
        <f t="shared" si="99"/>
        <v>0</v>
      </c>
      <c r="CP307" s="245">
        <f t="shared" si="100"/>
        <v>-2</v>
      </c>
      <c r="CR307" s="226"/>
    </row>
    <row r="308" spans="1:96" s="246" customFormat="1" ht="39" customHeight="1" x14ac:dyDescent="0.25">
      <c r="A308" s="227">
        <v>12</v>
      </c>
      <c r="B308" s="228">
        <f t="shared" si="97"/>
        <v>299</v>
      </c>
      <c r="C308" s="229">
        <v>19349</v>
      </c>
      <c r="D308" s="228" t="s">
        <v>185</v>
      </c>
      <c r="E308" s="228" t="s">
        <v>2</v>
      </c>
      <c r="F308" s="230" t="s">
        <v>10</v>
      </c>
      <c r="G308" s="231" t="s">
        <v>1409</v>
      </c>
      <c r="H308" s="231" t="s">
        <v>1410</v>
      </c>
      <c r="I308" s="230" t="s">
        <v>1411</v>
      </c>
      <c r="J308" s="232">
        <f t="shared" si="89"/>
        <v>0</v>
      </c>
      <c r="K308" s="232">
        <v>45001</v>
      </c>
      <c r="L308" s="230" t="s">
        <v>189</v>
      </c>
      <c r="M308" s="233">
        <v>31101863120057</v>
      </c>
      <c r="N308" s="228" t="s">
        <v>1412</v>
      </c>
      <c r="O308" s="228" t="s">
        <v>192</v>
      </c>
      <c r="P308" s="230" t="s">
        <v>193</v>
      </c>
      <c r="Q308" s="230" t="s">
        <v>626</v>
      </c>
      <c r="R308" s="230"/>
      <c r="S308" s="230" t="s">
        <v>195</v>
      </c>
      <c r="T308" s="230" t="s">
        <v>184</v>
      </c>
      <c r="U308" s="234">
        <v>100</v>
      </c>
      <c r="V308" s="234">
        <v>75</v>
      </c>
      <c r="W308" s="234">
        <v>0</v>
      </c>
      <c r="X308" s="234">
        <v>0</v>
      </c>
      <c r="Y308" s="234">
        <v>4</v>
      </c>
      <c r="Z308" s="235">
        <f t="shared" si="103"/>
        <v>600</v>
      </c>
      <c r="AA308" s="235">
        <f t="shared" si="103"/>
        <v>600</v>
      </c>
      <c r="AB308" s="236">
        <f t="shared" si="103"/>
        <v>600</v>
      </c>
      <c r="AC308" s="236">
        <f t="shared" si="103"/>
        <v>600</v>
      </c>
      <c r="AD308" s="234">
        <v>350</v>
      </c>
      <c r="AE308" s="234">
        <v>350</v>
      </c>
      <c r="AF308" s="237">
        <v>350</v>
      </c>
      <c r="AG308" s="237">
        <v>350</v>
      </c>
      <c r="AH308" s="234">
        <v>250</v>
      </c>
      <c r="AI308" s="234">
        <v>250</v>
      </c>
      <c r="AJ308" s="237">
        <v>250</v>
      </c>
      <c r="AK308" s="237">
        <v>250</v>
      </c>
      <c r="AL308" s="234"/>
      <c r="AM308" s="234">
        <v>0</v>
      </c>
      <c r="AN308" s="237">
        <v>0</v>
      </c>
      <c r="AO308" s="237">
        <v>0</v>
      </c>
      <c r="AP308" s="234"/>
      <c r="AQ308" s="234">
        <v>0</v>
      </c>
      <c r="AR308" s="237">
        <v>0</v>
      </c>
      <c r="AS308" s="237">
        <v>0</v>
      </c>
      <c r="AT308" s="230"/>
      <c r="AU308" s="230"/>
      <c r="AV308" s="238">
        <f t="shared" si="104"/>
        <v>3</v>
      </c>
      <c r="AW308" s="238">
        <f t="shared" si="104"/>
        <v>5</v>
      </c>
      <c r="AX308" s="234">
        <v>3</v>
      </c>
      <c r="AY308" s="234">
        <v>5</v>
      </c>
      <c r="AZ308" s="229"/>
      <c r="BA308" s="234">
        <v>0</v>
      </c>
      <c r="BB308" s="229"/>
      <c r="BC308" s="234">
        <v>0</v>
      </c>
      <c r="BD308" s="232">
        <v>45001</v>
      </c>
      <c r="BE308" s="232">
        <v>45002</v>
      </c>
      <c r="BF308" s="239" t="s">
        <v>409</v>
      </c>
      <c r="BG308" s="230" t="s">
        <v>394</v>
      </c>
      <c r="BH308" s="230" t="s">
        <v>1413</v>
      </c>
      <c r="BI308" s="240"/>
      <c r="BJ308" s="241" t="s">
        <v>1414</v>
      </c>
      <c r="BK308" s="242" t="s">
        <v>468</v>
      </c>
      <c r="BL308" s="242"/>
      <c r="BM308" s="242" t="s">
        <v>332</v>
      </c>
      <c r="BN308" s="231" t="s">
        <v>200</v>
      </c>
      <c r="BO308" s="231">
        <f t="shared" si="92"/>
        <v>2023</v>
      </c>
      <c r="BP308" s="231">
        <f t="shared" si="93"/>
        <v>1</v>
      </c>
      <c r="BQ308" s="231" t="str">
        <f>+TEXT(BD308,"MMMM")</f>
        <v>MMMM</v>
      </c>
      <c r="BR308" s="231" t="s">
        <v>255</v>
      </c>
      <c r="BS308" s="231">
        <f t="shared" si="105"/>
        <v>16</v>
      </c>
      <c r="BT308" s="231">
        <v>31</v>
      </c>
      <c r="BU308" s="231" t="s">
        <v>255</v>
      </c>
      <c r="BV308" s="231">
        <v>1</v>
      </c>
      <c r="BW308" s="231"/>
      <c r="BX308" s="231"/>
      <c r="BY308" s="231"/>
      <c r="BZ308" s="238">
        <f t="shared" si="106"/>
        <v>2</v>
      </c>
      <c r="CA308" s="231"/>
      <c r="CB308" s="231" t="str">
        <f t="shared" si="108"/>
        <v>Хонқа тумани ҳокими ўринбосари</v>
      </c>
      <c r="CC308" s="231" t="s">
        <v>202</v>
      </c>
      <c r="CD308" s="231" t="s">
        <v>1395</v>
      </c>
      <c r="CE308" s="231" t="s">
        <v>204</v>
      </c>
      <c r="CF308" s="231" t="s">
        <v>1370</v>
      </c>
      <c r="CG308" s="231" t="s">
        <v>472</v>
      </c>
      <c r="CH308" s="231"/>
      <c r="CI308" s="231"/>
      <c r="CJ308" s="231"/>
      <c r="CK308" s="243"/>
      <c r="CL308" s="243"/>
      <c r="CM308" s="244">
        <f t="shared" si="98"/>
        <v>0</v>
      </c>
      <c r="CN308" s="243"/>
      <c r="CO308" s="243">
        <f t="shared" si="99"/>
        <v>0</v>
      </c>
      <c r="CP308" s="245">
        <f t="shared" si="100"/>
        <v>-3</v>
      </c>
      <c r="CR308" s="226"/>
    </row>
    <row r="309" spans="1:96" s="246" customFormat="1" ht="39" customHeight="1" x14ac:dyDescent="0.25">
      <c r="A309" s="227">
        <v>12</v>
      </c>
      <c r="B309" s="228">
        <f t="shared" si="97"/>
        <v>300</v>
      </c>
      <c r="C309" s="229">
        <v>19421</v>
      </c>
      <c r="D309" s="228" t="s">
        <v>185</v>
      </c>
      <c r="E309" s="228" t="s">
        <v>2</v>
      </c>
      <c r="F309" s="230" t="s">
        <v>10</v>
      </c>
      <c r="G309" s="231" t="s">
        <v>1415</v>
      </c>
      <c r="H309" s="231" t="s">
        <v>1372</v>
      </c>
      <c r="I309" s="230" t="s">
        <v>1416</v>
      </c>
      <c r="J309" s="232">
        <f t="shared" si="89"/>
        <v>0</v>
      </c>
      <c r="K309" s="232">
        <v>45066</v>
      </c>
      <c r="L309" s="230" t="s">
        <v>189</v>
      </c>
      <c r="M309" s="233">
        <v>30302683120037</v>
      </c>
      <c r="N309" s="228" t="s">
        <v>1417</v>
      </c>
      <c r="O309" s="228" t="s">
        <v>277</v>
      </c>
      <c r="P309" s="230" t="s">
        <v>213</v>
      </c>
      <c r="Q309" s="230" t="s">
        <v>822</v>
      </c>
      <c r="R309" s="230"/>
      <c r="S309" s="230" t="s">
        <v>1021</v>
      </c>
      <c r="T309" s="230">
        <v>1700</v>
      </c>
      <c r="U309" s="234">
        <v>100</v>
      </c>
      <c r="V309" s="234">
        <v>58.333333333333336</v>
      </c>
      <c r="W309" s="234">
        <v>0</v>
      </c>
      <c r="X309" s="234">
        <v>0</v>
      </c>
      <c r="Y309" s="234">
        <v>4</v>
      </c>
      <c r="Z309" s="235">
        <f t="shared" si="103"/>
        <v>300</v>
      </c>
      <c r="AA309" s="235">
        <f t="shared" si="103"/>
        <v>300</v>
      </c>
      <c r="AB309" s="236">
        <f t="shared" si="103"/>
        <v>300</v>
      </c>
      <c r="AC309" s="236">
        <f t="shared" si="103"/>
        <v>300</v>
      </c>
      <c r="AD309" s="234">
        <v>200</v>
      </c>
      <c r="AE309" s="234">
        <v>200</v>
      </c>
      <c r="AF309" s="237">
        <v>200</v>
      </c>
      <c r="AG309" s="237">
        <v>200</v>
      </c>
      <c r="AH309" s="234">
        <v>100</v>
      </c>
      <c r="AI309" s="234">
        <v>100</v>
      </c>
      <c r="AJ309" s="237">
        <v>100</v>
      </c>
      <c r="AK309" s="237">
        <v>100</v>
      </c>
      <c r="AL309" s="234"/>
      <c r="AM309" s="234">
        <v>0</v>
      </c>
      <c r="AN309" s="237">
        <v>0</v>
      </c>
      <c r="AO309" s="237">
        <v>0</v>
      </c>
      <c r="AP309" s="234"/>
      <c r="AQ309" s="234">
        <v>0</v>
      </c>
      <c r="AR309" s="237">
        <v>0</v>
      </c>
      <c r="AS309" s="237">
        <v>0</v>
      </c>
      <c r="AT309" s="230"/>
      <c r="AU309" s="230"/>
      <c r="AV309" s="238">
        <f t="shared" si="104"/>
        <v>4</v>
      </c>
      <c r="AW309" s="238">
        <f t="shared" si="104"/>
        <v>4</v>
      </c>
      <c r="AX309" s="234">
        <v>4</v>
      </c>
      <c r="AY309" s="234">
        <v>4</v>
      </c>
      <c r="AZ309" s="229"/>
      <c r="BA309" s="234">
        <v>0</v>
      </c>
      <c r="BB309" s="229"/>
      <c r="BC309" s="234">
        <v>0</v>
      </c>
      <c r="BD309" s="232">
        <v>45066</v>
      </c>
      <c r="BE309" s="232">
        <v>45056</v>
      </c>
      <c r="BF309" s="239" t="s">
        <v>672</v>
      </c>
      <c r="BG309" s="230" t="s">
        <v>217</v>
      </c>
      <c r="BH309" s="230">
        <v>0</v>
      </c>
      <c r="BI309" s="240"/>
      <c r="BJ309" s="241">
        <v>0</v>
      </c>
      <c r="BK309" s="242" t="s">
        <v>468</v>
      </c>
      <c r="BL309" s="242"/>
      <c r="BM309" s="242" t="s">
        <v>332</v>
      </c>
      <c r="BN309" s="231" t="s">
        <v>200</v>
      </c>
      <c r="BO309" s="231">
        <f t="shared" si="92"/>
        <v>2023</v>
      </c>
      <c r="BP309" s="231">
        <f t="shared" si="93"/>
        <v>2</v>
      </c>
      <c r="BQ309" s="231" t="s">
        <v>218</v>
      </c>
      <c r="BR309" s="231"/>
      <c r="BS309" s="231">
        <f t="shared" si="105"/>
        <v>20</v>
      </c>
      <c r="BT309" s="231"/>
      <c r="BU309" s="231" t="s">
        <v>218</v>
      </c>
      <c r="BV309" s="231"/>
      <c r="BW309" s="231"/>
      <c r="BX309" s="231"/>
      <c r="BY309" s="231"/>
      <c r="BZ309" s="238">
        <f t="shared" si="106"/>
        <v>0</v>
      </c>
      <c r="CA309" s="231"/>
      <c r="CB309" s="231" t="str">
        <f t="shared" si="108"/>
        <v>Хонқа тумани ҳокими ўринбосари</v>
      </c>
      <c r="CC309" s="231" t="s">
        <v>304</v>
      </c>
      <c r="CD309" s="231" t="s">
        <v>305</v>
      </c>
      <c r="CE309" s="231" t="s">
        <v>206</v>
      </c>
      <c r="CF309" s="231" t="s">
        <v>1400</v>
      </c>
      <c r="CG309" s="231" t="s">
        <v>206</v>
      </c>
      <c r="CH309" s="231"/>
      <c r="CI309" s="231"/>
      <c r="CJ309" s="231"/>
      <c r="CK309" s="243"/>
      <c r="CL309" s="243"/>
      <c r="CM309" s="244">
        <f t="shared" si="98"/>
        <v>0</v>
      </c>
      <c r="CN309" s="243"/>
      <c r="CO309" s="243">
        <f t="shared" si="99"/>
        <v>0</v>
      </c>
      <c r="CP309" s="245">
        <f t="shared" si="100"/>
        <v>-4</v>
      </c>
      <c r="CR309" s="226"/>
    </row>
    <row r="310" spans="1:96" s="246" customFormat="1" ht="39" customHeight="1" x14ac:dyDescent="0.25">
      <c r="A310" s="227">
        <v>12</v>
      </c>
      <c r="B310" s="228">
        <f t="shared" si="97"/>
        <v>301</v>
      </c>
      <c r="C310" s="229">
        <v>36709</v>
      </c>
      <c r="D310" s="228" t="s">
        <v>222</v>
      </c>
      <c r="E310" s="228" t="s">
        <v>2</v>
      </c>
      <c r="F310" s="230" t="s">
        <v>10</v>
      </c>
      <c r="G310" s="231" t="s">
        <v>1418</v>
      </c>
      <c r="H310" s="231" t="s">
        <v>1419</v>
      </c>
      <c r="I310" s="230" t="s">
        <v>1420</v>
      </c>
      <c r="J310" s="232">
        <f t="shared" si="89"/>
        <v>0</v>
      </c>
      <c r="K310" s="232">
        <v>45087</v>
      </c>
      <c r="L310" s="230" t="s">
        <v>189</v>
      </c>
      <c r="M310" s="242">
        <v>310048740</v>
      </c>
      <c r="N310" s="230" t="s">
        <v>1237</v>
      </c>
      <c r="O310" s="230" t="s">
        <v>277</v>
      </c>
      <c r="P310" s="230" t="s">
        <v>193</v>
      </c>
      <c r="Q310" s="230" t="s">
        <v>288</v>
      </c>
      <c r="R310" s="230" t="s">
        <v>289</v>
      </c>
      <c r="S310" s="230">
        <v>0</v>
      </c>
      <c r="T310" s="230">
        <v>0</v>
      </c>
      <c r="U310" s="230">
        <v>0</v>
      </c>
      <c r="V310" s="230">
        <v>0</v>
      </c>
      <c r="W310" s="230">
        <v>0</v>
      </c>
      <c r="X310" s="230">
        <v>0</v>
      </c>
      <c r="Y310" s="234">
        <v>8</v>
      </c>
      <c r="Z310" s="235">
        <f t="shared" si="103"/>
        <v>725</v>
      </c>
      <c r="AA310" s="235">
        <f t="shared" si="103"/>
        <v>725</v>
      </c>
      <c r="AB310" s="236">
        <f t="shared" si="103"/>
        <v>725</v>
      </c>
      <c r="AC310" s="236">
        <f t="shared" si="103"/>
        <v>725</v>
      </c>
      <c r="AD310" s="234">
        <v>500</v>
      </c>
      <c r="AE310" s="234">
        <v>500</v>
      </c>
      <c r="AF310" s="236">
        <v>500</v>
      </c>
      <c r="AG310" s="236">
        <v>500</v>
      </c>
      <c r="AH310" s="234">
        <v>225</v>
      </c>
      <c r="AI310" s="234">
        <v>225</v>
      </c>
      <c r="AJ310" s="237">
        <v>225</v>
      </c>
      <c r="AK310" s="237">
        <v>225</v>
      </c>
      <c r="AL310" s="234"/>
      <c r="AM310" s="234">
        <v>0</v>
      </c>
      <c r="AN310" s="237">
        <v>0</v>
      </c>
      <c r="AO310" s="237">
        <v>0</v>
      </c>
      <c r="AP310" s="234"/>
      <c r="AQ310" s="234">
        <v>0</v>
      </c>
      <c r="AR310" s="236">
        <v>0</v>
      </c>
      <c r="AS310" s="236">
        <v>0</v>
      </c>
      <c r="AT310" s="230"/>
      <c r="AU310" s="230"/>
      <c r="AV310" s="238">
        <f t="shared" si="104"/>
        <v>15</v>
      </c>
      <c r="AW310" s="238">
        <f t="shared" si="104"/>
        <v>15</v>
      </c>
      <c r="AX310" s="234">
        <v>15</v>
      </c>
      <c r="AY310" s="234">
        <v>15</v>
      </c>
      <c r="AZ310" s="229"/>
      <c r="BA310" s="234">
        <v>0</v>
      </c>
      <c r="BB310" s="229"/>
      <c r="BC310" s="234">
        <v>0</v>
      </c>
      <c r="BD310" s="232">
        <v>45087</v>
      </c>
      <c r="BE310" s="232">
        <v>45089</v>
      </c>
      <c r="BF310" s="239" t="s">
        <v>1421</v>
      </c>
      <c r="BG310" s="230" t="s">
        <v>217</v>
      </c>
      <c r="BH310" s="230"/>
      <c r="BI310" s="258"/>
      <c r="BJ310" s="241"/>
      <c r="BK310" s="242" t="s">
        <v>468</v>
      </c>
      <c r="BL310" s="242"/>
      <c r="BM310" s="242" t="s">
        <v>332</v>
      </c>
      <c r="BN310" s="231" t="s">
        <v>200</v>
      </c>
      <c r="BO310" s="231">
        <f t="shared" si="92"/>
        <v>2023</v>
      </c>
      <c r="BP310" s="231">
        <f t="shared" si="93"/>
        <v>2</v>
      </c>
      <c r="BQ310" s="231" t="str">
        <f t="shared" ref="BQ310:BQ319" si="109">+TEXT(BD310,"MMMM")</f>
        <v>MMMM</v>
      </c>
      <c r="BR310" s="231"/>
      <c r="BS310" s="231">
        <f t="shared" si="105"/>
        <v>10</v>
      </c>
      <c r="BT310" s="231"/>
      <c r="BU310" s="231" t="s">
        <v>241</v>
      </c>
      <c r="BV310" s="231"/>
      <c r="BW310" s="231"/>
      <c r="BX310" s="231"/>
      <c r="BY310" s="231"/>
      <c r="BZ310" s="238">
        <f t="shared" si="106"/>
        <v>0</v>
      </c>
      <c r="CA310" s="231"/>
      <c r="CB310" s="231"/>
      <c r="CC310" s="231" t="s">
        <v>233</v>
      </c>
      <c r="CD310" s="231" t="s">
        <v>292</v>
      </c>
      <c r="CE310" s="231" t="s">
        <v>206</v>
      </c>
      <c r="CF310" s="231" t="s">
        <v>1400</v>
      </c>
      <c r="CG310" s="231" t="s">
        <v>206</v>
      </c>
      <c r="CH310" s="231"/>
      <c r="CI310" s="231"/>
      <c r="CJ310" s="231"/>
      <c r="CK310" s="243">
        <v>0</v>
      </c>
      <c r="CL310" s="243">
        <v>2</v>
      </c>
      <c r="CM310" s="244">
        <f t="shared" si="98"/>
        <v>2</v>
      </c>
      <c r="CN310" s="243">
        <v>0.5</v>
      </c>
      <c r="CO310" s="243">
        <f t="shared" si="99"/>
        <v>2.5</v>
      </c>
      <c r="CP310" s="245">
        <f t="shared" si="100"/>
        <v>-12.5</v>
      </c>
      <c r="CR310" s="226"/>
    </row>
    <row r="311" spans="1:96" s="246" customFormat="1" ht="39" customHeight="1" x14ac:dyDescent="0.25">
      <c r="A311" s="227">
        <v>12</v>
      </c>
      <c r="B311" s="228">
        <f t="shared" si="97"/>
        <v>302</v>
      </c>
      <c r="C311" s="229">
        <v>19367</v>
      </c>
      <c r="D311" s="228" t="s">
        <v>185</v>
      </c>
      <c r="E311" s="228" t="s">
        <v>2</v>
      </c>
      <c r="F311" s="230" t="s">
        <v>10</v>
      </c>
      <c r="G311" s="231" t="s">
        <v>1422</v>
      </c>
      <c r="H311" s="231" t="s">
        <v>1423</v>
      </c>
      <c r="I311" s="230" t="s">
        <v>1424</v>
      </c>
      <c r="J311" s="232">
        <f t="shared" si="89"/>
        <v>0</v>
      </c>
      <c r="K311" s="232">
        <v>44957</v>
      </c>
      <c r="L311" s="230" t="s">
        <v>189</v>
      </c>
      <c r="M311" s="233">
        <v>309971219</v>
      </c>
      <c r="N311" s="228" t="s">
        <v>1425</v>
      </c>
      <c r="O311" s="228" t="s">
        <v>192</v>
      </c>
      <c r="P311" s="230" t="s">
        <v>193</v>
      </c>
      <c r="Q311" s="230" t="s">
        <v>437</v>
      </c>
      <c r="R311" s="230"/>
      <c r="S311" s="230" t="s">
        <v>195</v>
      </c>
      <c r="T311" s="230" t="s">
        <v>184</v>
      </c>
      <c r="U311" s="234">
        <v>100</v>
      </c>
      <c r="V311" s="234">
        <v>91.666666666666671</v>
      </c>
      <c r="W311" s="234">
        <v>0</v>
      </c>
      <c r="X311" s="234">
        <v>0</v>
      </c>
      <c r="Y311" s="234">
        <v>4</v>
      </c>
      <c r="Z311" s="235">
        <f t="shared" si="103"/>
        <v>1718</v>
      </c>
      <c r="AA311" s="235">
        <f t="shared" si="103"/>
        <v>1718</v>
      </c>
      <c r="AB311" s="236">
        <f t="shared" si="103"/>
        <v>1718</v>
      </c>
      <c r="AC311" s="236">
        <f t="shared" si="103"/>
        <v>1718</v>
      </c>
      <c r="AD311" s="234">
        <v>1500</v>
      </c>
      <c r="AE311" s="234">
        <v>1500</v>
      </c>
      <c r="AF311" s="237">
        <v>1500</v>
      </c>
      <c r="AG311" s="237">
        <v>1500</v>
      </c>
      <c r="AH311" s="234">
        <v>218</v>
      </c>
      <c r="AI311" s="234">
        <v>218</v>
      </c>
      <c r="AJ311" s="237">
        <v>218</v>
      </c>
      <c r="AK311" s="237">
        <v>218</v>
      </c>
      <c r="AL311" s="234"/>
      <c r="AM311" s="234">
        <v>0</v>
      </c>
      <c r="AN311" s="237">
        <v>0</v>
      </c>
      <c r="AO311" s="237">
        <v>0</v>
      </c>
      <c r="AP311" s="234"/>
      <c r="AQ311" s="234">
        <v>0</v>
      </c>
      <c r="AR311" s="237">
        <v>0</v>
      </c>
      <c r="AS311" s="237">
        <v>0</v>
      </c>
      <c r="AT311" s="230"/>
      <c r="AU311" s="230"/>
      <c r="AV311" s="238">
        <f t="shared" si="104"/>
        <v>6</v>
      </c>
      <c r="AW311" s="238">
        <f t="shared" si="104"/>
        <v>6</v>
      </c>
      <c r="AX311" s="234">
        <v>6</v>
      </c>
      <c r="AY311" s="234">
        <v>6</v>
      </c>
      <c r="AZ311" s="229"/>
      <c r="BA311" s="229">
        <v>0</v>
      </c>
      <c r="BB311" s="229"/>
      <c r="BC311" s="229">
        <v>0</v>
      </c>
      <c r="BD311" s="232">
        <v>44957</v>
      </c>
      <c r="BE311" s="232">
        <v>44957</v>
      </c>
      <c r="BF311" s="239" t="s">
        <v>695</v>
      </c>
      <c r="BG311" s="230" t="s">
        <v>231</v>
      </c>
      <c r="BH311" s="230">
        <v>0</v>
      </c>
      <c r="BI311" s="240"/>
      <c r="BJ311" s="241">
        <v>0</v>
      </c>
      <c r="BK311" s="242" t="s">
        <v>468</v>
      </c>
      <c r="BL311" s="242"/>
      <c r="BM311" s="242" t="s">
        <v>332</v>
      </c>
      <c r="BN311" s="231" t="s">
        <v>200</v>
      </c>
      <c r="BO311" s="231">
        <f t="shared" si="92"/>
        <v>2023</v>
      </c>
      <c r="BP311" s="231">
        <f t="shared" si="93"/>
        <v>1</v>
      </c>
      <c r="BQ311" s="231" t="str">
        <f t="shared" si="109"/>
        <v>MMMM</v>
      </c>
      <c r="BR311" s="231" t="s">
        <v>1426</v>
      </c>
      <c r="BS311" s="231">
        <f t="shared" si="105"/>
        <v>31</v>
      </c>
      <c r="BT311" s="231">
        <v>31</v>
      </c>
      <c r="BU311" s="231" t="s">
        <v>1427</v>
      </c>
      <c r="BV311" s="231">
        <v>1</v>
      </c>
      <c r="BW311" s="231"/>
      <c r="BX311" s="231"/>
      <c r="BY311" s="231"/>
      <c r="BZ311" s="238">
        <f t="shared" si="106"/>
        <v>0</v>
      </c>
      <c r="CA311" s="231"/>
      <c r="CB311" s="231" t="str">
        <f>+IF(BN311="йирик",CONCATENATE(E311," Инвестициялар, саноат ва савдо бош бошқармаси бошлиғи"),IF(BN311="ўрта",CONCATENATE(E311," Инвестициялар, саноат ва савдо бош бошқармаси бошлиғи биринчи ўринбосари"),_xlfn.CONCAT(F311," ҳокими ўринбосари")))</f>
        <v>Хонқа тумани ҳокими ўринбосари</v>
      </c>
      <c r="CC311" s="231" t="s">
        <v>202</v>
      </c>
      <c r="CD311" s="231" t="s">
        <v>1395</v>
      </c>
      <c r="CE311" s="231" t="s">
        <v>204</v>
      </c>
      <c r="CF311" s="231" t="s">
        <v>1390</v>
      </c>
      <c r="CG311" s="231" t="s">
        <v>206</v>
      </c>
      <c r="CH311" s="231"/>
      <c r="CI311" s="231"/>
      <c r="CJ311" s="231"/>
      <c r="CK311" s="243">
        <v>1</v>
      </c>
      <c r="CL311" s="243">
        <v>0</v>
      </c>
      <c r="CM311" s="244">
        <f t="shared" si="98"/>
        <v>-1</v>
      </c>
      <c r="CN311" s="243"/>
      <c r="CO311" s="243">
        <f t="shared" si="99"/>
        <v>-1</v>
      </c>
      <c r="CP311" s="245">
        <f t="shared" si="100"/>
        <v>-7</v>
      </c>
      <c r="CR311" s="226"/>
    </row>
    <row r="312" spans="1:96" s="246" customFormat="1" ht="39" customHeight="1" x14ac:dyDescent="0.25">
      <c r="A312" s="227">
        <v>12</v>
      </c>
      <c r="B312" s="228">
        <f t="shared" si="97"/>
        <v>303</v>
      </c>
      <c r="C312" s="229">
        <v>19399</v>
      </c>
      <c r="D312" s="228" t="s">
        <v>185</v>
      </c>
      <c r="E312" s="228" t="s">
        <v>2</v>
      </c>
      <c r="F312" s="230" t="s">
        <v>10</v>
      </c>
      <c r="G312" s="231" t="s">
        <v>1428</v>
      </c>
      <c r="H312" s="231" t="s">
        <v>1429</v>
      </c>
      <c r="I312" s="230" t="s">
        <v>1430</v>
      </c>
      <c r="J312" s="232">
        <f t="shared" ref="J312:J375" si="110">+K312-BD312</f>
        <v>0</v>
      </c>
      <c r="K312" s="232">
        <v>45005</v>
      </c>
      <c r="L312" s="230" t="s">
        <v>189</v>
      </c>
      <c r="M312" s="233">
        <v>309941247</v>
      </c>
      <c r="N312" s="228" t="s">
        <v>1253</v>
      </c>
      <c r="O312" s="228" t="s">
        <v>277</v>
      </c>
      <c r="P312" s="230" t="s">
        <v>193</v>
      </c>
      <c r="Q312" s="230" t="s">
        <v>355</v>
      </c>
      <c r="R312" s="230"/>
      <c r="S312" s="230" t="s">
        <v>195</v>
      </c>
      <c r="T312" s="230" t="s">
        <v>184</v>
      </c>
      <c r="U312" s="234">
        <v>100</v>
      </c>
      <c r="V312" s="234">
        <v>75</v>
      </c>
      <c r="W312" s="234">
        <v>0</v>
      </c>
      <c r="X312" s="234">
        <v>0</v>
      </c>
      <c r="Y312" s="234">
        <v>4</v>
      </c>
      <c r="Z312" s="235">
        <f t="shared" ref="Z312:AC343" si="111">+AD312+AH312+AL312*11.9+AP312*11.9</f>
        <v>800</v>
      </c>
      <c r="AA312" s="235">
        <f t="shared" si="111"/>
        <v>800</v>
      </c>
      <c r="AB312" s="236">
        <f t="shared" si="111"/>
        <v>800</v>
      </c>
      <c r="AC312" s="236">
        <f t="shared" si="111"/>
        <v>800</v>
      </c>
      <c r="AD312" s="234">
        <v>240</v>
      </c>
      <c r="AE312" s="234">
        <v>240</v>
      </c>
      <c r="AF312" s="237">
        <v>240</v>
      </c>
      <c r="AG312" s="237">
        <v>240</v>
      </c>
      <c r="AH312" s="234">
        <v>560</v>
      </c>
      <c r="AI312" s="234">
        <v>560</v>
      </c>
      <c r="AJ312" s="237">
        <v>560</v>
      </c>
      <c r="AK312" s="237">
        <v>560</v>
      </c>
      <c r="AL312" s="234"/>
      <c r="AM312" s="234">
        <v>0</v>
      </c>
      <c r="AN312" s="237">
        <v>0</v>
      </c>
      <c r="AO312" s="237">
        <v>0</v>
      </c>
      <c r="AP312" s="234"/>
      <c r="AQ312" s="234">
        <v>0</v>
      </c>
      <c r="AR312" s="237">
        <v>0</v>
      </c>
      <c r="AS312" s="237">
        <v>0</v>
      </c>
      <c r="AT312" s="230"/>
      <c r="AU312" s="230"/>
      <c r="AV312" s="238">
        <f t="shared" ref="AV312:AW343" si="112">+AX312+AZ312+BB312</f>
        <v>3</v>
      </c>
      <c r="AW312" s="238">
        <f t="shared" si="112"/>
        <v>3</v>
      </c>
      <c r="AX312" s="234">
        <v>3</v>
      </c>
      <c r="AY312" s="234">
        <v>3</v>
      </c>
      <c r="AZ312" s="229"/>
      <c r="BA312" s="234">
        <v>0</v>
      </c>
      <c r="BB312" s="229"/>
      <c r="BC312" s="234">
        <v>0</v>
      </c>
      <c r="BD312" s="232">
        <v>45005</v>
      </c>
      <c r="BE312" s="232">
        <v>45002</v>
      </c>
      <c r="BF312" s="239" t="s">
        <v>0</v>
      </c>
      <c r="BG312" s="230" t="s">
        <v>498</v>
      </c>
      <c r="BH312" s="230">
        <v>0</v>
      </c>
      <c r="BI312" s="240"/>
      <c r="BJ312" s="241">
        <v>0</v>
      </c>
      <c r="BK312" s="242" t="s">
        <v>468</v>
      </c>
      <c r="BL312" s="242"/>
      <c r="BM312" s="242" t="s">
        <v>332</v>
      </c>
      <c r="BN312" s="231" t="s">
        <v>200</v>
      </c>
      <c r="BO312" s="231">
        <f t="shared" ref="BO312:BO375" si="113">+YEAR(BD312)</f>
        <v>2023</v>
      </c>
      <c r="BP312" s="231">
        <f t="shared" ref="BP312:BP375" si="114">+ROUNDUP(MONTH(BD312)/3,0)</f>
        <v>1</v>
      </c>
      <c r="BQ312" s="231" t="str">
        <f t="shared" si="109"/>
        <v>MMMM</v>
      </c>
      <c r="BR312" s="231" t="s">
        <v>255</v>
      </c>
      <c r="BS312" s="231">
        <f t="shared" si="105"/>
        <v>20</v>
      </c>
      <c r="BT312" s="231">
        <v>17</v>
      </c>
      <c r="BU312" s="231" t="s">
        <v>481</v>
      </c>
      <c r="BV312" s="231">
        <v>1</v>
      </c>
      <c r="BW312" s="231"/>
      <c r="BX312" s="231"/>
      <c r="BY312" s="231"/>
      <c r="BZ312" s="238">
        <f t="shared" si="106"/>
        <v>0</v>
      </c>
      <c r="CA312" s="231"/>
      <c r="CB312" s="231" t="str">
        <f>+IF(BN312="йирик",CONCATENATE(E312," Инвестициялар, саноат ва савдо бош бошқармаси бошлиғи"),IF(BN312="ўрта",CONCATENATE(E312," Инвестициялар, саноат ва савдо бош бошқармаси бошлиғи биринчи ўринбосари"),_xlfn.CONCAT(F312," ҳокими ўринбосари")))</f>
        <v>Хонқа тумани ҳокими ўринбосари</v>
      </c>
      <c r="CC312" s="231" t="s">
        <v>358</v>
      </c>
      <c r="CD312" s="231" t="s">
        <v>359</v>
      </c>
      <c r="CE312" s="231" t="s">
        <v>204</v>
      </c>
      <c r="CF312" s="231" t="s">
        <v>1376</v>
      </c>
      <c r="CG312" s="231" t="s">
        <v>204</v>
      </c>
      <c r="CH312" s="231"/>
      <c r="CI312" s="231"/>
      <c r="CJ312" s="231"/>
      <c r="CK312" s="243">
        <v>1</v>
      </c>
      <c r="CL312" s="243">
        <v>3</v>
      </c>
      <c r="CM312" s="244">
        <f t="shared" si="98"/>
        <v>2</v>
      </c>
      <c r="CN312" s="243"/>
      <c r="CO312" s="243">
        <f t="shared" si="99"/>
        <v>2</v>
      </c>
      <c r="CP312" s="245">
        <f t="shared" si="100"/>
        <v>-1</v>
      </c>
      <c r="CR312" s="226"/>
    </row>
    <row r="313" spans="1:96" s="246" customFormat="1" ht="39" customHeight="1" x14ac:dyDescent="0.25">
      <c r="A313" s="227">
        <v>12</v>
      </c>
      <c r="B313" s="228">
        <f t="shared" si="97"/>
        <v>304</v>
      </c>
      <c r="C313" s="229">
        <v>19360</v>
      </c>
      <c r="D313" s="228" t="s">
        <v>185</v>
      </c>
      <c r="E313" s="228" t="s">
        <v>2</v>
      </c>
      <c r="F313" s="230" t="s">
        <v>10</v>
      </c>
      <c r="G313" s="231" t="s">
        <v>1431</v>
      </c>
      <c r="H313" s="231" t="s">
        <v>1366</v>
      </c>
      <c r="I313" s="230" t="s">
        <v>1432</v>
      </c>
      <c r="J313" s="232">
        <f t="shared" si="110"/>
        <v>0</v>
      </c>
      <c r="K313" s="232">
        <v>45026</v>
      </c>
      <c r="L313" s="230" t="s">
        <v>189</v>
      </c>
      <c r="M313" s="233">
        <v>309927413</v>
      </c>
      <c r="N313" s="228" t="s">
        <v>1433</v>
      </c>
      <c r="O313" s="228" t="s">
        <v>212</v>
      </c>
      <c r="P313" s="230" t="s">
        <v>193</v>
      </c>
      <c r="Q313" s="230" t="s">
        <v>355</v>
      </c>
      <c r="R313" s="230"/>
      <c r="S313" s="230" t="s">
        <v>195</v>
      </c>
      <c r="T313" s="230" t="s">
        <v>184</v>
      </c>
      <c r="U313" s="234">
        <v>100</v>
      </c>
      <c r="V313" s="234">
        <v>66.666666666666671</v>
      </c>
      <c r="W313" s="234">
        <v>0</v>
      </c>
      <c r="X313" s="234">
        <v>0</v>
      </c>
      <c r="Y313" s="234">
        <v>4</v>
      </c>
      <c r="Z313" s="235">
        <f t="shared" si="111"/>
        <v>410</v>
      </c>
      <c r="AA313" s="235">
        <f t="shared" si="111"/>
        <v>410</v>
      </c>
      <c r="AB313" s="236">
        <f t="shared" si="111"/>
        <v>410</v>
      </c>
      <c r="AC313" s="236">
        <f t="shared" si="111"/>
        <v>410</v>
      </c>
      <c r="AD313" s="234">
        <v>170</v>
      </c>
      <c r="AE313" s="234">
        <v>170</v>
      </c>
      <c r="AF313" s="237">
        <v>170</v>
      </c>
      <c r="AG313" s="237">
        <v>170</v>
      </c>
      <c r="AH313" s="234">
        <v>240</v>
      </c>
      <c r="AI313" s="234">
        <v>240</v>
      </c>
      <c r="AJ313" s="237">
        <v>240</v>
      </c>
      <c r="AK313" s="237">
        <v>240</v>
      </c>
      <c r="AL313" s="234"/>
      <c r="AM313" s="234">
        <v>0</v>
      </c>
      <c r="AN313" s="237">
        <v>0</v>
      </c>
      <c r="AO313" s="237">
        <v>0</v>
      </c>
      <c r="AP313" s="234"/>
      <c r="AQ313" s="234">
        <v>0</v>
      </c>
      <c r="AR313" s="237">
        <v>0</v>
      </c>
      <c r="AS313" s="237">
        <v>0</v>
      </c>
      <c r="AT313" s="230"/>
      <c r="AU313" s="230"/>
      <c r="AV313" s="238">
        <f t="shared" si="112"/>
        <v>3</v>
      </c>
      <c r="AW313" s="238">
        <f t="shared" si="112"/>
        <v>3</v>
      </c>
      <c r="AX313" s="234">
        <v>3</v>
      </c>
      <c r="AY313" s="234">
        <v>3</v>
      </c>
      <c r="AZ313" s="229"/>
      <c r="BA313" s="234">
        <v>0</v>
      </c>
      <c r="BB313" s="229"/>
      <c r="BC313" s="234">
        <v>0</v>
      </c>
      <c r="BD313" s="232">
        <v>45026</v>
      </c>
      <c r="BE313" s="232">
        <v>45026</v>
      </c>
      <c r="BF313" s="239" t="s">
        <v>247</v>
      </c>
      <c r="BG313" s="230" t="s">
        <v>231</v>
      </c>
      <c r="BH313" s="230" t="s">
        <v>920</v>
      </c>
      <c r="BI313" s="240">
        <v>45046</v>
      </c>
      <c r="BJ313" s="241" t="s">
        <v>1369</v>
      </c>
      <c r="BK313" s="242" t="s">
        <v>468</v>
      </c>
      <c r="BL313" s="242"/>
      <c r="BM313" s="242" t="s">
        <v>332</v>
      </c>
      <c r="BN313" s="231" t="s">
        <v>200</v>
      </c>
      <c r="BO313" s="231">
        <f t="shared" si="113"/>
        <v>2023</v>
      </c>
      <c r="BP313" s="231">
        <f t="shared" si="114"/>
        <v>2</v>
      </c>
      <c r="BQ313" s="231" t="str">
        <f t="shared" si="109"/>
        <v>MMMM</v>
      </c>
      <c r="BR313" s="231" t="s">
        <v>232</v>
      </c>
      <c r="BS313" s="231">
        <f t="shared" si="105"/>
        <v>10</v>
      </c>
      <c r="BT313" s="231">
        <v>14</v>
      </c>
      <c r="BU313" s="231" t="s">
        <v>232</v>
      </c>
      <c r="BV313" s="231">
        <v>2</v>
      </c>
      <c r="BW313" s="231"/>
      <c r="BX313" s="231"/>
      <c r="BY313" s="231"/>
      <c r="BZ313" s="238">
        <f t="shared" si="106"/>
        <v>0</v>
      </c>
      <c r="CA313" s="231"/>
      <c r="CB313" s="231" t="str">
        <f>+IF(BN313="йирик",CONCATENATE(E313," Инвестициялар, саноат ва савдо бош бошқармаси бошлиғи"),IF(BN313="ўрта",CONCATENATE(E313," Инвестициялар, саноат ва савдо бош бошқармаси бошлиғи биринчи ўринбосари"),_xlfn.CONCAT(F313," ҳокими ўринбосари")))</f>
        <v>Хонқа тумани ҳокими ўринбосари</v>
      </c>
      <c r="CC313" s="231" t="s">
        <v>358</v>
      </c>
      <c r="CD313" s="231" t="s">
        <v>359</v>
      </c>
      <c r="CE313" s="231" t="s">
        <v>204</v>
      </c>
      <c r="CF313" s="231" t="s">
        <v>1390</v>
      </c>
      <c r="CG313" s="231" t="s">
        <v>206</v>
      </c>
      <c r="CH313" s="231"/>
      <c r="CI313" s="231"/>
      <c r="CJ313" s="231"/>
      <c r="CK313" s="243">
        <v>0</v>
      </c>
      <c r="CL313" s="243">
        <v>2</v>
      </c>
      <c r="CM313" s="244">
        <f t="shared" si="98"/>
        <v>2</v>
      </c>
      <c r="CN313" s="243"/>
      <c r="CO313" s="243">
        <f t="shared" si="99"/>
        <v>2</v>
      </c>
      <c r="CP313" s="245">
        <f t="shared" si="100"/>
        <v>-1</v>
      </c>
      <c r="CR313" s="226"/>
    </row>
    <row r="314" spans="1:96" s="246" customFormat="1" ht="39" customHeight="1" x14ac:dyDescent="0.25">
      <c r="A314" s="227">
        <v>12</v>
      </c>
      <c r="B314" s="228">
        <f t="shared" si="97"/>
        <v>305</v>
      </c>
      <c r="C314" s="229">
        <v>36710</v>
      </c>
      <c r="D314" s="228" t="s">
        <v>222</v>
      </c>
      <c r="E314" s="228" t="s">
        <v>2</v>
      </c>
      <c r="F314" s="230" t="s">
        <v>10</v>
      </c>
      <c r="G314" s="231" t="s">
        <v>1434</v>
      </c>
      <c r="H314" s="231" t="s">
        <v>1435</v>
      </c>
      <c r="I314" s="230" t="s">
        <v>1436</v>
      </c>
      <c r="J314" s="232">
        <f t="shared" si="110"/>
        <v>0</v>
      </c>
      <c r="K314" s="232">
        <v>45087</v>
      </c>
      <c r="L314" s="230" t="s">
        <v>189</v>
      </c>
      <c r="M314" s="242">
        <v>309886140</v>
      </c>
      <c r="N314" s="230" t="s">
        <v>1433</v>
      </c>
      <c r="O314" s="230" t="s">
        <v>212</v>
      </c>
      <c r="P314" s="230" t="s">
        <v>193</v>
      </c>
      <c r="Q314" s="230" t="s">
        <v>437</v>
      </c>
      <c r="R314" s="230">
        <v>0</v>
      </c>
      <c r="S314" s="230">
        <v>0</v>
      </c>
      <c r="T314" s="230">
        <v>0</v>
      </c>
      <c r="U314" s="230">
        <v>0</v>
      </c>
      <c r="V314" s="230">
        <v>0</v>
      </c>
      <c r="W314" s="230">
        <v>0</v>
      </c>
      <c r="X314" s="230">
        <v>0</v>
      </c>
      <c r="Y314" s="234">
        <v>6</v>
      </c>
      <c r="Z314" s="235">
        <f t="shared" si="111"/>
        <v>450</v>
      </c>
      <c r="AA314" s="235">
        <f t="shared" si="111"/>
        <v>450</v>
      </c>
      <c r="AB314" s="236">
        <f t="shared" si="111"/>
        <v>450</v>
      </c>
      <c r="AC314" s="236">
        <f t="shared" si="111"/>
        <v>450</v>
      </c>
      <c r="AD314" s="234">
        <v>450</v>
      </c>
      <c r="AE314" s="234">
        <v>450</v>
      </c>
      <c r="AF314" s="236">
        <v>450</v>
      </c>
      <c r="AG314" s="236">
        <v>450</v>
      </c>
      <c r="AH314" s="234"/>
      <c r="AI314" s="234">
        <v>0</v>
      </c>
      <c r="AJ314" s="237">
        <v>0</v>
      </c>
      <c r="AK314" s="237">
        <v>0</v>
      </c>
      <c r="AL314" s="234"/>
      <c r="AM314" s="234">
        <v>0</v>
      </c>
      <c r="AN314" s="237">
        <v>0</v>
      </c>
      <c r="AO314" s="237">
        <v>0</v>
      </c>
      <c r="AP314" s="234"/>
      <c r="AQ314" s="234">
        <v>0</v>
      </c>
      <c r="AR314" s="236">
        <v>0</v>
      </c>
      <c r="AS314" s="236">
        <v>0</v>
      </c>
      <c r="AT314" s="230"/>
      <c r="AU314" s="230"/>
      <c r="AV314" s="238">
        <f t="shared" si="112"/>
        <v>5</v>
      </c>
      <c r="AW314" s="238">
        <f t="shared" si="112"/>
        <v>5</v>
      </c>
      <c r="AX314" s="234">
        <v>5</v>
      </c>
      <c r="AY314" s="234">
        <v>5</v>
      </c>
      <c r="AZ314" s="229"/>
      <c r="BA314" s="234">
        <v>0</v>
      </c>
      <c r="BB314" s="229"/>
      <c r="BC314" s="234">
        <v>0</v>
      </c>
      <c r="BD314" s="232">
        <v>45087</v>
      </c>
      <c r="BE314" s="232">
        <v>45089</v>
      </c>
      <c r="BF314" s="239" t="s">
        <v>1437</v>
      </c>
      <c r="BG314" s="230" t="s">
        <v>254</v>
      </c>
      <c r="BH314" s="230"/>
      <c r="BI314" s="258"/>
      <c r="BJ314" s="241"/>
      <c r="BK314" s="242" t="s">
        <v>468</v>
      </c>
      <c r="BL314" s="242"/>
      <c r="BM314" s="242" t="s">
        <v>332</v>
      </c>
      <c r="BN314" s="231" t="s">
        <v>200</v>
      </c>
      <c r="BO314" s="231">
        <f t="shared" si="113"/>
        <v>2023</v>
      </c>
      <c r="BP314" s="231">
        <f t="shared" si="114"/>
        <v>2</v>
      </c>
      <c r="BQ314" s="231" t="str">
        <f t="shared" si="109"/>
        <v>MMMM</v>
      </c>
      <c r="BR314" s="231"/>
      <c r="BS314" s="231">
        <f t="shared" si="105"/>
        <v>10</v>
      </c>
      <c r="BT314" s="231"/>
      <c r="BU314" s="231" t="s">
        <v>241</v>
      </c>
      <c r="BV314" s="231"/>
      <c r="BW314" s="231"/>
      <c r="BX314" s="231"/>
      <c r="BY314" s="231"/>
      <c r="BZ314" s="238">
        <f t="shared" si="106"/>
        <v>0</v>
      </c>
      <c r="CA314" s="231"/>
      <c r="CB314" s="231"/>
      <c r="CC314" s="231" t="s">
        <v>202</v>
      </c>
      <c r="CD314" s="231" t="s">
        <v>1381</v>
      </c>
      <c r="CE314" s="231" t="s">
        <v>206</v>
      </c>
      <c r="CF314" s="231" t="s">
        <v>1400</v>
      </c>
      <c r="CG314" s="231" t="s">
        <v>206</v>
      </c>
      <c r="CH314" s="231"/>
      <c r="CI314" s="231"/>
      <c r="CJ314" s="231"/>
      <c r="CK314" s="243">
        <v>1</v>
      </c>
      <c r="CL314" s="243">
        <v>0</v>
      </c>
      <c r="CM314" s="244">
        <f t="shared" si="98"/>
        <v>-1</v>
      </c>
      <c r="CN314" s="243"/>
      <c r="CO314" s="243">
        <f t="shared" si="99"/>
        <v>-1</v>
      </c>
      <c r="CP314" s="245">
        <f t="shared" si="100"/>
        <v>-6</v>
      </c>
      <c r="CR314" s="226"/>
    </row>
    <row r="315" spans="1:96" s="246" customFormat="1" ht="39" customHeight="1" x14ac:dyDescent="0.25">
      <c r="A315" s="227">
        <v>12</v>
      </c>
      <c r="B315" s="228">
        <f t="shared" si="97"/>
        <v>306</v>
      </c>
      <c r="C315" s="229">
        <v>19358</v>
      </c>
      <c r="D315" s="228" t="s">
        <v>185</v>
      </c>
      <c r="E315" s="228" t="s">
        <v>2</v>
      </c>
      <c r="F315" s="230" t="s">
        <v>10</v>
      </c>
      <c r="G315" s="231" t="s">
        <v>1438</v>
      </c>
      <c r="H315" s="231" t="s">
        <v>1366</v>
      </c>
      <c r="I315" s="230" t="s">
        <v>1439</v>
      </c>
      <c r="J315" s="232">
        <f t="shared" si="110"/>
        <v>0</v>
      </c>
      <c r="K315" s="232">
        <v>45131</v>
      </c>
      <c r="L315" s="230" t="s">
        <v>189</v>
      </c>
      <c r="M315" s="233">
        <v>309879394</v>
      </c>
      <c r="N315" s="228" t="s">
        <v>1440</v>
      </c>
      <c r="O315" s="228" t="s">
        <v>192</v>
      </c>
      <c r="P315" s="230" t="s">
        <v>193</v>
      </c>
      <c r="Q315" s="230" t="s">
        <v>355</v>
      </c>
      <c r="R315" s="230"/>
      <c r="S315" s="230" t="s">
        <v>195</v>
      </c>
      <c r="T315" s="230" t="s">
        <v>184</v>
      </c>
      <c r="U315" s="234">
        <v>100</v>
      </c>
      <c r="V315" s="234">
        <v>41.666666666666671</v>
      </c>
      <c r="W315" s="234">
        <v>0</v>
      </c>
      <c r="X315" s="234">
        <v>0</v>
      </c>
      <c r="Y315" s="234">
        <v>4</v>
      </c>
      <c r="Z315" s="235">
        <f t="shared" si="111"/>
        <v>750</v>
      </c>
      <c r="AA315" s="235">
        <f t="shared" si="111"/>
        <v>750</v>
      </c>
      <c r="AB315" s="236">
        <f t="shared" si="111"/>
        <v>750</v>
      </c>
      <c r="AC315" s="236">
        <f t="shared" si="111"/>
        <v>750</v>
      </c>
      <c r="AD315" s="234">
        <v>250</v>
      </c>
      <c r="AE315" s="234">
        <v>250</v>
      </c>
      <c r="AF315" s="237">
        <v>250</v>
      </c>
      <c r="AG315" s="237">
        <v>250</v>
      </c>
      <c r="AH315" s="234">
        <v>500</v>
      </c>
      <c r="AI315" s="234">
        <v>500</v>
      </c>
      <c r="AJ315" s="237">
        <v>500</v>
      </c>
      <c r="AK315" s="237">
        <v>500</v>
      </c>
      <c r="AL315" s="234"/>
      <c r="AM315" s="234">
        <v>0</v>
      </c>
      <c r="AN315" s="237">
        <v>0</v>
      </c>
      <c r="AO315" s="237">
        <v>0</v>
      </c>
      <c r="AP315" s="234"/>
      <c r="AQ315" s="234">
        <v>0</v>
      </c>
      <c r="AR315" s="237">
        <v>0</v>
      </c>
      <c r="AS315" s="237">
        <v>0</v>
      </c>
      <c r="AT315" s="230"/>
      <c r="AU315" s="230"/>
      <c r="AV315" s="238">
        <f t="shared" si="112"/>
        <v>5</v>
      </c>
      <c r="AW315" s="238">
        <f t="shared" si="112"/>
        <v>5</v>
      </c>
      <c r="AX315" s="234">
        <v>5</v>
      </c>
      <c r="AY315" s="234">
        <v>5</v>
      </c>
      <c r="AZ315" s="229"/>
      <c r="BA315" s="234">
        <v>0</v>
      </c>
      <c r="BB315" s="229"/>
      <c r="BC315" s="234">
        <v>0</v>
      </c>
      <c r="BD315" s="232">
        <v>45131</v>
      </c>
      <c r="BE315" s="232">
        <v>45026</v>
      </c>
      <c r="BF315" s="239" t="s">
        <v>542</v>
      </c>
      <c r="BG315" s="230" t="s">
        <v>231</v>
      </c>
      <c r="BH315" s="230">
        <v>0</v>
      </c>
      <c r="BI315" s="240"/>
      <c r="BJ315" s="241">
        <v>0</v>
      </c>
      <c r="BK315" s="242" t="s">
        <v>468</v>
      </c>
      <c r="BL315" s="242"/>
      <c r="BM315" s="242" t="s">
        <v>332</v>
      </c>
      <c r="BN315" s="231" t="s">
        <v>200</v>
      </c>
      <c r="BO315" s="231">
        <f t="shared" si="113"/>
        <v>2023</v>
      </c>
      <c r="BP315" s="231">
        <f t="shared" si="114"/>
        <v>3</v>
      </c>
      <c r="BQ315" s="231" t="str">
        <f t="shared" si="109"/>
        <v>MMMM</v>
      </c>
      <c r="BR315" s="231"/>
      <c r="BS315" s="231">
        <f t="shared" si="105"/>
        <v>24</v>
      </c>
      <c r="BT315" s="231">
        <v>14</v>
      </c>
      <c r="BU315" s="231" t="s">
        <v>232</v>
      </c>
      <c r="BV315" s="231">
        <v>2</v>
      </c>
      <c r="BW315" s="231"/>
      <c r="BX315" s="231"/>
      <c r="BY315" s="231"/>
      <c r="BZ315" s="238">
        <f t="shared" si="106"/>
        <v>0</v>
      </c>
      <c r="CA315" s="231"/>
      <c r="CB315" s="231" t="str">
        <f>+IF(BN315="йирик",CONCATENATE(E315," Инвестициялар, саноат ва савдо бош бошқармаси бошлиғи"),IF(BN315="ўрта",CONCATENATE(E315," Инвестициялар, саноат ва савдо бош бошқармаси бошлиғи биринчи ўринбосари"),_xlfn.CONCAT(F315," ҳокими ўринбосари")))</f>
        <v>Хонқа тумани ҳокими ўринбосари</v>
      </c>
      <c r="CC315" s="231" t="s">
        <v>358</v>
      </c>
      <c r="CD315" s="231" t="s">
        <v>359</v>
      </c>
      <c r="CE315" s="231" t="s">
        <v>204</v>
      </c>
      <c r="CF315" s="231" t="s">
        <v>1390</v>
      </c>
      <c r="CG315" s="231" t="s">
        <v>206</v>
      </c>
      <c r="CH315" s="231"/>
      <c r="CI315" s="231"/>
      <c r="CJ315" s="231"/>
      <c r="CK315" s="243">
        <v>1</v>
      </c>
      <c r="CL315" s="243">
        <v>2</v>
      </c>
      <c r="CM315" s="244">
        <f t="shared" si="98"/>
        <v>1</v>
      </c>
      <c r="CN315" s="243"/>
      <c r="CO315" s="243">
        <f t="shared" si="99"/>
        <v>1</v>
      </c>
      <c r="CP315" s="245">
        <f t="shared" si="100"/>
        <v>-4</v>
      </c>
      <c r="CR315" s="226"/>
    </row>
    <row r="316" spans="1:96" s="246" customFormat="1" ht="39" customHeight="1" x14ac:dyDescent="0.25">
      <c r="A316" s="227">
        <v>12</v>
      </c>
      <c r="B316" s="228">
        <f t="shared" si="97"/>
        <v>307</v>
      </c>
      <c r="C316" s="229">
        <v>19321</v>
      </c>
      <c r="D316" s="228" t="s">
        <v>185</v>
      </c>
      <c r="E316" s="228" t="s">
        <v>2</v>
      </c>
      <c r="F316" s="230" t="s">
        <v>10</v>
      </c>
      <c r="G316" s="231" t="s">
        <v>1441</v>
      </c>
      <c r="H316" s="231" t="s">
        <v>1429</v>
      </c>
      <c r="I316" s="230" t="s">
        <v>1442</v>
      </c>
      <c r="J316" s="232">
        <f t="shared" si="110"/>
        <v>0</v>
      </c>
      <c r="K316" s="232">
        <v>45005</v>
      </c>
      <c r="L316" s="230" t="s">
        <v>189</v>
      </c>
      <c r="M316" s="233">
        <v>309858293</v>
      </c>
      <c r="N316" s="228" t="s">
        <v>1443</v>
      </c>
      <c r="O316" s="228" t="s">
        <v>252</v>
      </c>
      <c r="P316" s="230" t="s">
        <v>193</v>
      </c>
      <c r="Q316" s="230" t="s">
        <v>355</v>
      </c>
      <c r="R316" s="230"/>
      <c r="S316" s="230" t="s">
        <v>195</v>
      </c>
      <c r="T316" s="230" t="s">
        <v>184</v>
      </c>
      <c r="U316" s="234">
        <v>150</v>
      </c>
      <c r="V316" s="234">
        <v>112.5</v>
      </c>
      <c r="W316" s="234">
        <v>0</v>
      </c>
      <c r="X316" s="234">
        <v>0</v>
      </c>
      <c r="Y316" s="234">
        <v>6</v>
      </c>
      <c r="Z316" s="235">
        <f t="shared" si="111"/>
        <v>2045</v>
      </c>
      <c r="AA316" s="235">
        <f t="shared" si="111"/>
        <v>2045</v>
      </c>
      <c r="AB316" s="236">
        <f t="shared" si="111"/>
        <v>2045</v>
      </c>
      <c r="AC316" s="236">
        <f t="shared" si="111"/>
        <v>2045</v>
      </c>
      <c r="AD316" s="234">
        <v>845</v>
      </c>
      <c r="AE316" s="234">
        <v>845</v>
      </c>
      <c r="AF316" s="237">
        <v>845</v>
      </c>
      <c r="AG316" s="237">
        <v>845</v>
      </c>
      <c r="AH316" s="234">
        <v>1200</v>
      </c>
      <c r="AI316" s="234">
        <v>1200</v>
      </c>
      <c r="AJ316" s="237">
        <v>1200</v>
      </c>
      <c r="AK316" s="237">
        <v>1200</v>
      </c>
      <c r="AL316" s="234"/>
      <c r="AM316" s="234">
        <v>0</v>
      </c>
      <c r="AN316" s="237">
        <v>0</v>
      </c>
      <c r="AO316" s="237">
        <v>0</v>
      </c>
      <c r="AP316" s="234"/>
      <c r="AQ316" s="234">
        <v>0</v>
      </c>
      <c r="AR316" s="237">
        <v>0</v>
      </c>
      <c r="AS316" s="237">
        <v>0</v>
      </c>
      <c r="AT316" s="230"/>
      <c r="AU316" s="230"/>
      <c r="AV316" s="238">
        <f t="shared" si="112"/>
        <v>3</v>
      </c>
      <c r="AW316" s="238">
        <f t="shared" si="112"/>
        <v>3</v>
      </c>
      <c r="AX316" s="234">
        <v>3</v>
      </c>
      <c r="AY316" s="234">
        <v>3</v>
      </c>
      <c r="AZ316" s="229"/>
      <c r="BA316" s="234">
        <v>0</v>
      </c>
      <c r="BB316" s="229"/>
      <c r="BC316" s="234">
        <v>0</v>
      </c>
      <c r="BD316" s="232">
        <v>45005</v>
      </c>
      <c r="BE316" s="232">
        <v>45002</v>
      </c>
      <c r="BF316" s="239" t="s">
        <v>0</v>
      </c>
      <c r="BG316" s="230" t="s">
        <v>498</v>
      </c>
      <c r="BH316" s="230">
        <v>0</v>
      </c>
      <c r="BI316" s="240"/>
      <c r="BJ316" s="241">
        <v>0</v>
      </c>
      <c r="BK316" s="242" t="s">
        <v>468</v>
      </c>
      <c r="BL316" s="242"/>
      <c r="BM316" s="242" t="s">
        <v>332</v>
      </c>
      <c r="BN316" s="231" t="s">
        <v>200</v>
      </c>
      <c r="BO316" s="231">
        <f t="shared" si="113"/>
        <v>2023</v>
      </c>
      <c r="BP316" s="231">
        <f t="shared" si="114"/>
        <v>1</v>
      </c>
      <c r="BQ316" s="231" t="str">
        <f t="shared" si="109"/>
        <v>MMMM</v>
      </c>
      <c r="BR316" s="231" t="s">
        <v>255</v>
      </c>
      <c r="BS316" s="231">
        <f t="shared" si="105"/>
        <v>20</v>
      </c>
      <c r="BT316" s="231">
        <v>17</v>
      </c>
      <c r="BU316" s="231" t="s">
        <v>481</v>
      </c>
      <c r="BV316" s="231">
        <v>1</v>
      </c>
      <c r="BW316" s="231"/>
      <c r="BX316" s="231"/>
      <c r="BY316" s="231"/>
      <c r="BZ316" s="238">
        <f t="shared" si="106"/>
        <v>0</v>
      </c>
      <c r="CA316" s="231"/>
      <c r="CB316" s="231" t="str">
        <f>+IF(BN316="йирик",CONCATENATE(E316," Инвестициялар, саноат ва савдо бош бошқармаси бошлиғи"),IF(BN316="ўрта",CONCATENATE(E316," Инвестициялар, саноат ва савдо бош бошқармаси бошлиғи биринчи ўринбосари"),_xlfn.CONCAT(F316," ҳокими ўринбосари")))</f>
        <v>Хонқа тумани ҳокими ўринбосари</v>
      </c>
      <c r="CC316" s="231" t="s">
        <v>358</v>
      </c>
      <c r="CD316" s="231" t="s">
        <v>359</v>
      </c>
      <c r="CE316" s="231" t="s">
        <v>204</v>
      </c>
      <c r="CF316" s="231" t="s">
        <v>1370</v>
      </c>
      <c r="CG316" s="231" t="s">
        <v>472</v>
      </c>
      <c r="CH316" s="231"/>
      <c r="CI316" s="231"/>
      <c r="CJ316" s="231"/>
      <c r="CK316" s="243">
        <v>0</v>
      </c>
      <c r="CL316" s="243"/>
      <c r="CM316" s="244">
        <f t="shared" si="98"/>
        <v>0</v>
      </c>
      <c r="CN316" s="243"/>
      <c r="CO316" s="243">
        <f t="shared" si="99"/>
        <v>0</v>
      </c>
      <c r="CP316" s="245">
        <f t="shared" si="100"/>
        <v>-3</v>
      </c>
      <c r="CR316" s="226"/>
    </row>
    <row r="317" spans="1:96" s="246" customFormat="1" ht="39" customHeight="1" x14ac:dyDescent="0.25">
      <c r="A317" s="227">
        <v>12</v>
      </c>
      <c r="B317" s="228">
        <f t="shared" si="97"/>
        <v>308</v>
      </c>
      <c r="C317" s="229">
        <v>19322</v>
      </c>
      <c r="D317" s="228" t="s">
        <v>185</v>
      </c>
      <c r="E317" s="228" t="s">
        <v>2</v>
      </c>
      <c r="F317" s="230" t="s">
        <v>10</v>
      </c>
      <c r="G317" s="231" t="s">
        <v>1444</v>
      </c>
      <c r="H317" s="231" t="s">
        <v>1429</v>
      </c>
      <c r="I317" s="230" t="s">
        <v>1445</v>
      </c>
      <c r="J317" s="232">
        <f t="shared" si="110"/>
        <v>0</v>
      </c>
      <c r="K317" s="232">
        <v>45001</v>
      </c>
      <c r="L317" s="230" t="s">
        <v>189</v>
      </c>
      <c r="M317" s="233">
        <v>309856050</v>
      </c>
      <c r="N317" s="228" t="s">
        <v>1443</v>
      </c>
      <c r="O317" s="228" t="s">
        <v>252</v>
      </c>
      <c r="P317" s="230" t="s">
        <v>193</v>
      </c>
      <c r="Q317" s="230" t="s">
        <v>355</v>
      </c>
      <c r="R317" s="230"/>
      <c r="S317" s="230" t="s">
        <v>195</v>
      </c>
      <c r="T317" s="230" t="s">
        <v>184</v>
      </c>
      <c r="U317" s="234">
        <v>200</v>
      </c>
      <c r="V317" s="234">
        <v>150</v>
      </c>
      <c r="W317" s="234">
        <v>0</v>
      </c>
      <c r="X317" s="234">
        <v>0</v>
      </c>
      <c r="Y317" s="234">
        <v>8</v>
      </c>
      <c r="Z317" s="235">
        <f t="shared" si="111"/>
        <v>984</v>
      </c>
      <c r="AA317" s="235">
        <f t="shared" si="111"/>
        <v>984</v>
      </c>
      <c r="AB317" s="236">
        <f t="shared" si="111"/>
        <v>984</v>
      </c>
      <c r="AC317" s="236">
        <f t="shared" si="111"/>
        <v>984</v>
      </c>
      <c r="AD317" s="234">
        <v>329</v>
      </c>
      <c r="AE317" s="234">
        <v>329</v>
      </c>
      <c r="AF317" s="237">
        <v>329</v>
      </c>
      <c r="AG317" s="237">
        <v>329</v>
      </c>
      <c r="AH317" s="234">
        <v>655</v>
      </c>
      <c r="AI317" s="234">
        <v>655</v>
      </c>
      <c r="AJ317" s="237">
        <v>655</v>
      </c>
      <c r="AK317" s="237">
        <v>655</v>
      </c>
      <c r="AL317" s="234"/>
      <c r="AM317" s="234">
        <v>0</v>
      </c>
      <c r="AN317" s="237">
        <v>0</v>
      </c>
      <c r="AO317" s="237">
        <v>0</v>
      </c>
      <c r="AP317" s="234"/>
      <c r="AQ317" s="234">
        <v>0</v>
      </c>
      <c r="AR317" s="237">
        <v>0</v>
      </c>
      <c r="AS317" s="237">
        <v>0</v>
      </c>
      <c r="AT317" s="230"/>
      <c r="AU317" s="230"/>
      <c r="AV317" s="238">
        <f t="shared" si="112"/>
        <v>2</v>
      </c>
      <c r="AW317" s="238">
        <f t="shared" si="112"/>
        <v>2</v>
      </c>
      <c r="AX317" s="234">
        <v>2</v>
      </c>
      <c r="AY317" s="234">
        <v>2</v>
      </c>
      <c r="AZ317" s="229"/>
      <c r="BA317" s="234">
        <v>0</v>
      </c>
      <c r="BB317" s="229"/>
      <c r="BC317" s="234">
        <v>0</v>
      </c>
      <c r="BD317" s="232">
        <v>45001</v>
      </c>
      <c r="BE317" s="232">
        <v>45002</v>
      </c>
      <c r="BF317" s="239" t="s">
        <v>0</v>
      </c>
      <c r="BG317" s="230" t="s">
        <v>498</v>
      </c>
      <c r="BH317" s="230">
        <v>0</v>
      </c>
      <c r="BI317" s="240"/>
      <c r="BJ317" s="241"/>
      <c r="BK317" s="242" t="s">
        <v>468</v>
      </c>
      <c r="BL317" s="242"/>
      <c r="BM317" s="242" t="s">
        <v>332</v>
      </c>
      <c r="BN317" s="231" t="s">
        <v>200</v>
      </c>
      <c r="BO317" s="231">
        <f t="shared" si="113"/>
        <v>2023</v>
      </c>
      <c r="BP317" s="231">
        <f t="shared" si="114"/>
        <v>1</v>
      </c>
      <c r="BQ317" s="231" t="str">
        <f t="shared" si="109"/>
        <v>MMMM</v>
      </c>
      <c r="BR317" s="231" t="s">
        <v>255</v>
      </c>
      <c r="BS317" s="231">
        <f t="shared" si="105"/>
        <v>16</v>
      </c>
      <c r="BT317" s="231">
        <v>17</v>
      </c>
      <c r="BU317" s="231" t="s">
        <v>481</v>
      </c>
      <c r="BV317" s="231">
        <v>1</v>
      </c>
      <c r="BW317" s="231"/>
      <c r="BX317" s="231"/>
      <c r="BY317" s="231"/>
      <c r="BZ317" s="238">
        <f t="shared" si="106"/>
        <v>0</v>
      </c>
      <c r="CA317" s="231"/>
      <c r="CB317" s="231" t="str">
        <f>+IF(BN317="йирик",CONCATENATE(E317," Инвестициялар, саноат ва савдо бош бошқармаси бошлиғи"),IF(BN317="ўрта",CONCATENATE(E317," Инвестициялар, саноат ва савдо бош бошқармаси бошлиғи биринчи ўринбосари"),_xlfn.CONCAT(F317," ҳокими ўринбосари")))</f>
        <v>Хонқа тумани ҳокими ўринбосари</v>
      </c>
      <c r="CC317" s="231" t="s">
        <v>358</v>
      </c>
      <c r="CD317" s="231" t="s">
        <v>359</v>
      </c>
      <c r="CE317" s="231" t="s">
        <v>204</v>
      </c>
      <c r="CF317" s="231" t="s">
        <v>1370</v>
      </c>
      <c r="CG317" s="231" t="s">
        <v>472</v>
      </c>
      <c r="CH317" s="231"/>
      <c r="CI317" s="231"/>
      <c r="CJ317" s="231"/>
      <c r="CK317" s="243">
        <v>0</v>
      </c>
      <c r="CL317" s="243">
        <v>3</v>
      </c>
      <c r="CM317" s="244">
        <f t="shared" si="98"/>
        <v>3</v>
      </c>
      <c r="CN317" s="243">
        <v>2</v>
      </c>
      <c r="CO317" s="243">
        <f t="shared" si="99"/>
        <v>5</v>
      </c>
      <c r="CP317" s="245">
        <f t="shared" si="100"/>
        <v>3</v>
      </c>
      <c r="CR317" s="226"/>
    </row>
    <row r="318" spans="1:96" s="246" customFormat="1" ht="39" customHeight="1" x14ac:dyDescent="0.25">
      <c r="A318" s="227">
        <v>12</v>
      </c>
      <c r="B318" s="228">
        <f t="shared" si="97"/>
        <v>309</v>
      </c>
      <c r="C318" s="229">
        <v>19357</v>
      </c>
      <c r="D318" s="228" t="s">
        <v>185</v>
      </c>
      <c r="E318" s="228" t="s">
        <v>2</v>
      </c>
      <c r="F318" s="230" t="s">
        <v>10</v>
      </c>
      <c r="G318" s="231" t="s">
        <v>1446</v>
      </c>
      <c r="H318" s="231" t="s">
        <v>1366</v>
      </c>
      <c r="I318" s="230" t="s">
        <v>1447</v>
      </c>
      <c r="J318" s="232">
        <f t="shared" si="110"/>
        <v>0</v>
      </c>
      <c r="K318" s="232">
        <v>45044</v>
      </c>
      <c r="L318" s="230" t="s">
        <v>189</v>
      </c>
      <c r="M318" s="233">
        <v>309792149</v>
      </c>
      <c r="N318" s="228" t="s">
        <v>1448</v>
      </c>
      <c r="O318" s="228" t="s">
        <v>277</v>
      </c>
      <c r="P318" s="230" t="s">
        <v>193</v>
      </c>
      <c r="Q318" s="230" t="s">
        <v>355</v>
      </c>
      <c r="R318" s="230"/>
      <c r="S318" s="230" t="s">
        <v>195</v>
      </c>
      <c r="T318" s="230" t="s">
        <v>184</v>
      </c>
      <c r="U318" s="234">
        <v>150</v>
      </c>
      <c r="V318" s="234">
        <v>100</v>
      </c>
      <c r="W318" s="234">
        <v>0</v>
      </c>
      <c r="X318" s="234">
        <v>0</v>
      </c>
      <c r="Y318" s="234">
        <v>6</v>
      </c>
      <c r="Z318" s="235">
        <f t="shared" si="111"/>
        <v>842</v>
      </c>
      <c r="AA318" s="235">
        <f t="shared" si="111"/>
        <v>842</v>
      </c>
      <c r="AB318" s="236">
        <f t="shared" si="111"/>
        <v>842</v>
      </c>
      <c r="AC318" s="236">
        <f t="shared" si="111"/>
        <v>842</v>
      </c>
      <c r="AD318" s="234">
        <v>300</v>
      </c>
      <c r="AE318" s="234">
        <v>300</v>
      </c>
      <c r="AF318" s="237">
        <v>300</v>
      </c>
      <c r="AG318" s="237">
        <v>300</v>
      </c>
      <c r="AH318" s="234">
        <v>542</v>
      </c>
      <c r="AI318" s="234">
        <v>542</v>
      </c>
      <c r="AJ318" s="237">
        <v>542</v>
      </c>
      <c r="AK318" s="237">
        <v>542</v>
      </c>
      <c r="AL318" s="234"/>
      <c r="AM318" s="234">
        <v>0</v>
      </c>
      <c r="AN318" s="237">
        <v>0</v>
      </c>
      <c r="AO318" s="237">
        <v>0</v>
      </c>
      <c r="AP318" s="234"/>
      <c r="AQ318" s="234">
        <v>0</v>
      </c>
      <c r="AR318" s="237">
        <v>0</v>
      </c>
      <c r="AS318" s="237">
        <v>0</v>
      </c>
      <c r="AT318" s="230"/>
      <c r="AU318" s="230"/>
      <c r="AV318" s="238">
        <f t="shared" si="112"/>
        <v>4</v>
      </c>
      <c r="AW318" s="238">
        <f t="shared" si="112"/>
        <v>4</v>
      </c>
      <c r="AX318" s="234">
        <v>4</v>
      </c>
      <c r="AY318" s="234">
        <v>4</v>
      </c>
      <c r="AZ318" s="229"/>
      <c r="BA318" s="234">
        <v>0</v>
      </c>
      <c r="BB318" s="229"/>
      <c r="BC318" s="234">
        <v>0</v>
      </c>
      <c r="BD318" s="232">
        <v>45044</v>
      </c>
      <c r="BE318" s="232">
        <v>45026</v>
      </c>
      <c r="BF318" s="239" t="s">
        <v>372</v>
      </c>
      <c r="BG318" s="230" t="s">
        <v>231</v>
      </c>
      <c r="BH318" s="230">
        <v>0</v>
      </c>
      <c r="BI318" s="240"/>
      <c r="BJ318" s="241">
        <v>0</v>
      </c>
      <c r="BK318" s="242" t="s">
        <v>468</v>
      </c>
      <c r="BL318" s="242"/>
      <c r="BM318" s="242" t="s">
        <v>332</v>
      </c>
      <c r="BN318" s="231" t="s">
        <v>200</v>
      </c>
      <c r="BO318" s="231">
        <f t="shared" si="113"/>
        <v>2023</v>
      </c>
      <c r="BP318" s="231">
        <f t="shared" si="114"/>
        <v>2</v>
      </c>
      <c r="BQ318" s="231" t="str">
        <f t="shared" si="109"/>
        <v>MMMM</v>
      </c>
      <c r="BR318" s="231" t="s">
        <v>232</v>
      </c>
      <c r="BS318" s="231">
        <f t="shared" si="105"/>
        <v>28</v>
      </c>
      <c r="BT318" s="231">
        <v>14</v>
      </c>
      <c r="BU318" s="231" t="s">
        <v>232</v>
      </c>
      <c r="BV318" s="231">
        <v>2</v>
      </c>
      <c r="BW318" s="231"/>
      <c r="BX318" s="231"/>
      <c r="BY318" s="231"/>
      <c r="BZ318" s="238">
        <f t="shared" si="106"/>
        <v>0</v>
      </c>
      <c r="CA318" s="231"/>
      <c r="CB318" s="231" t="str">
        <f>+IF(BN318="йирик",CONCATENATE(E318," Инвестициялар, саноат ва савдо бош бошқармаси бошлиғи"),IF(BN318="ўрта",CONCATENATE(E318," Инвестициялар, саноат ва савдо бош бошқармаси бошлиғи биринчи ўринбосари"),_xlfn.CONCAT(F318," ҳокими ўринбосари")))</f>
        <v>Хонқа тумани ҳокими ўринбосари</v>
      </c>
      <c r="CC318" s="231" t="s">
        <v>358</v>
      </c>
      <c r="CD318" s="231" t="s">
        <v>359</v>
      </c>
      <c r="CE318" s="231" t="s">
        <v>204</v>
      </c>
      <c r="CF318" s="231" t="s">
        <v>1390</v>
      </c>
      <c r="CG318" s="231" t="s">
        <v>206</v>
      </c>
      <c r="CH318" s="231"/>
      <c r="CI318" s="231"/>
      <c r="CJ318" s="231"/>
      <c r="CK318" s="243">
        <v>1</v>
      </c>
      <c r="CL318" s="243">
        <v>2</v>
      </c>
      <c r="CM318" s="244">
        <f t="shared" si="98"/>
        <v>1</v>
      </c>
      <c r="CN318" s="243">
        <v>5</v>
      </c>
      <c r="CO318" s="243">
        <f t="shared" si="99"/>
        <v>6</v>
      </c>
      <c r="CP318" s="245">
        <f t="shared" si="100"/>
        <v>2</v>
      </c>
      <c r="CR318" s="226"/>
    </row>
    <row r="319" spans="1:96" s="246" customFormat="1" ht="39" customHeight="1" x14ac:dyDescent="0.25">
      <c r="A319" s="227">
        <v>12</v>
      </c>
      <c r="B319" s="228">
        <f t="shared" si="97"/>
        <v>310</v>
      </c>
      <c r="C319" s="229">
        <v>19417</v>
      </c>
      <c r="D319" s="228" t="s">
        <v>185</v>
      </c>
      <c r="E319" s="228" t="s">
        <v>2</v>
      </c>
      <c r="F319" s="230" t="s">
        <v>10</v>
      </c>
      <c r="G319" s="231" t="s">
        <v>1449</v>
      </c>
      <c r="H319" s="231" t="s">
        <v>1450</v>
      </c>
      <c r="I319" s="230" t="s">
        <v>1451</v>
      </c>
      <c r="J319" s="232">
        <f t="shared" si="110"/>
        <v>0</v>
      </c>
      <c r="K319" s="232">
        <v>45041</v>
      </c>
      <c r="L319" s="230" t="s">
        <v>189</v>
      </c>
      <c r="M319" s="233">
        <v>309639218</v>
      </c>
      <c r="N319" s="228" t="s">
        <v>1237</v>
      </c>
      <c r="O319" s="228" t="s">
        <v>277</v>
      </c>
      <c r="P319" s="230" t="s">
        <v>240</v>
      </c>
      <c r="Q319" s="230" t="s">
        <v>364</v>
      </c>
      <c r="R319" s="230" t="s">
        <v>365</v>
      </c>
      <c r="S319" s="230" t="s">
        <v>366</v>
      </c>
      <c r="T319" s="230">
        <v>20</v>
      </c>
      <c r="U319" s="234">
        <v>500</v>
      </c>
      <c r="V319" s="234">
        <v>333.33333333333331</v>
      </c>
      <c r="W319" s="234">
        <v>0</v>
      </c>
      <c r="X319" s="234">
        <v>0</v>
      </c>
      <c r="Y319" s="234">
        <v>20</v>
      </c>
      <c r="Z319" s="235">
        <f t="shared" si="111"/>
        <v>360</v>
      </c>
      <c r="AA319" s="235">
        <f t="shared" si="111"/>
        <v>360</v>
      </c>
      <c r="AB319" s="236">
        <f t="shared" si="111"/>
        <v>360</v>
      </c>
      <c r="AC319" s="236">
        <f t="shared" si="111"/>
        <v>360</v>
      </c>
      <c r="AD319" s="234">
        <v>150</v>
      </c>
      <c r="AE319" s="234">
        <v>150</v>
      </c>
      <c r="AF319" s="237">
        <v>150</v>
      </c>
      <c r="AG319" s="237">
        <v>150</v>
      </c>
      <c r="AH319" s="234">
        <v>210</v>
      </c>
      <c r="AI319" s="234">
        <v>210</v>
      </c>
      <c r="AJ319" s="237">
        <v>210</v>
      </c>
      <c r="AK319" s="237">
        <v>210</v>
      </c>
      <c r="AL319" s="234"/>
      <c r="AM319" s="234">
        <v>0</v>
      </c>
      <c r="AN319" s="237">
        <v>0</v>
      </c>
      <c r="AO319" s="237">
        <v>0</v>
      </c>
      <c r="AP319" s="234"/>
      <c r="AQ319" s="234">
        <v>0</v>
      </c>
      <c r="AR319" s="237">
        <v>0</v>
      </c>
      <c r="AS319" s="237">
        <v>0</v>
      </c>
      <c r="AT319" s="230"/>
      <c r="AU319" s="230"/>
      <c r="AV319" s="238">
        <f t="shared" si="112"/>
        <v>5</v>
      </c>
      <c r="AW319" s="238">
        <f t="shared" si="112"/>
        <v>5</v>
      </c>
      <c r="AX319" s="234">
        <v>5</v>
      </c>
      <c r="AY319" s="234">
        <v>5</v>
      </c>
      <c r="AZ319" s="229"/>
      <c r="BA319" s="234">
        <v>0</v>
      </c>
      <c r="BB319" s="229"/>
      <c r="BC319" s="234">
        <v>0</v>
      </c>
      <c r="BD319" s="232">
        <v>45041</v>
      </c>
      <c r="BE319" s="232">
        <v>45041</v>
      </c>
      <c r="BF319" s="239" t="s">
        <v>518</v>
      </c>
      <c r="BG319" s="230" t="s">
        <v>217</v>
      </c>
      <c r="BH319" s="230">
        <v>0</v>
      </c>
      <c r="BI319" s="240"/>
      <c r="BJ319" s="241" t="s">
        <v>615</v>
      </c>
      <c r="BK319" s="242" t="s">
        <v>468</v>
      </c>
      <c r="BL319" s="242"/>
      <c r="BM319" s="242" t="s">
        <v>332</v>
      </c>
      <c r="BN319" s="231" t="s">
        <v>200</v>
      </c>
      <c r="BO319" s="231">
        <f t="shared" si="113"/>
        <v>2023</v>
      </c>
      <c r="BP319" s="231">
        <f t="shared" si="114"/>
        <v>2</v>
      </c>
      <c r="BQ319" s="231" t="str">
        <f t="shared" si="109"/>
        <v>MMMM</v>
      </c>
      <c r="BR319" s="231" t="s">
        <v>232</v>
      </c>
      <c r="BS319" s="231">
        <f t="shared" si="105"/>
        <v>25</v>
      </c>
      <c r="BT319" s="231">
        <v>28</v>
      </c>
      <c r="BU319" s="231" t="s">
        <v>232</v>
      </c>
      <c r="BV319" s="231">
        <v>2</v>
      </c>
      <c r="BW319" s="231"/>
      <c r="BX319" s="231"/>
      <c r="BY319" s="231"/>
      <c r="BZ319" s="238">
        <f t="shared" si="106"/>
        <v>0</v>
      </c>
      <c r="CA319" s="231"/>
      <c r="CB319" s="231" t="str">
        <f>+IF(BN319="йирик",CONCATENATE(E319," Инвестициялар, саноат ва савдо бош бошқармаси бошлиғи"),IF(BN319="ўрта",CONCATENATE(E319," Инвестициялар, саноат ва савдо бош бошқармаси бошлиғи биринчи ўринбосари"),_xlfn.CONCAT(F319," ҳокими ўринбосари")))</f>
        <v>Хонқа тумани ҳокими ўринбосари</v>
      </c>
      <c r="CC319" s="231" t="s">
        <v>219</v>
      </c>
      <c r="CD319" s="231" t="s">
        <v>220</v>
      </c>
      <c r="CE319" s="231" t="s">
        <v>221</v>
      </c>
      <c r="CF319" s="231" t="s">
        <v>1376</v>
      </c>
      <c r="CG319" s="231" t="s">
        <v>204</v>
      </c>
      <c r="CH319" s="231"/>
      <c r="CI319" s="231"/>
      <c r="CJ319" s="231"/>
      <c r="CK319" s="243">
        <v>4</v>
      </c>
      <c r="CL319" s="243">
        <v>0</v>
      </c>
      <c r="CM319" s="244">
        <f t="shared" si="98"/>
        <v>-4</v>
      </c>
      <c r="CN319" s="243"/>
      <c r="CO319" s="243">
        <f t="shared" si="99"/>
        <v>-4</v>
      </c>
      <c r="CP319" s="245">
        <f t="shared" si="100"/>
        <v>-9</v>
      </c>
      <c r="CR319" s="226"/>
    </row>
    <row r="320" spans="1:96" s="246" customFormat="1" ht="39" customHeight="1" x14ac:dyDescent="0.25">
      <c r="A320" s="227">
        <v>12</v>
      </c>
      <c r="B320" s="228">
        <f t="shared" si="97"/>
        <v>311</v>
      </c>
      <c r="C320" s="229">
        <v>36708</v>
      </c>
      <c r="D320" s="228" t="s">
        <v>222</v>
      </c>
      <c r="E320" s="228" t="s">
        <v>2</v>
      </c>
      <c r="F320" s="230" t="s">
        <v>10</v>
      </c>
      <c r="G320" s="231" t="s">
        <v>1452</v>
      </c>
      <c r="H320" s="231" t="s">
        <v>1453</v>
      </c>
      <c r="I320" s="230" t="s">
        <v>1454</v>
      </c>
      <c r="J320" s="232">
        <f t="shared" si="110"/>
        <v>0</v>
      </c>
      <c r="K320" s="232">
        <v>45061</v>
      </c>
      <c r="L320" s="230" t="s">
        <v>189</v>
      </c>
      <c r="M320" s="242">
        <v>309621960</v>
      </c>
      <c r="N320" s="230" t="s">
        <v>1389</v>
      </c>
      <c r="O320" s="230" t="s">
        <v>277</v>
      </c>
      <c r="P320" s="230" t="s">
        <v>193</v>
      </c>
      <c r="Q320" s="230" t="s">
        <v>325</v>
      </c>
      <c r="R320" s="230">
        <v>0</v>
      </c>
      <c r="S320" s="230">
        <v>0</v>
      </c>
      <c r="T320" s="230">
        <v>0</v>
      </c>
      <c r="U320" s="230">
        <v>0</v>
      </c>
      <c r="V320" s="230">
        <v>0</v>
      </c>
      <c r="W320" s="230">
        <v>0</v>
      </c>
      <c r="X320" s="230">
        <v>0</v>
      </c>
      <c r="Y320" s="234">
        <v>8</v>
      </c>
      <c r="Z320" s="235">
        <f t="shared" si="111"/>
        <v>1200</v>
      </c>
      <c r="AA320" s="235">
        <f t="shared" si="111"/>
        <v>1200</v>
      </c>
      <c r="AB320" s="236">
        <f t="shared" si="111"/>
        <v>800</v>
      </c>
      <c r="AC320" s="236">
        <f t="shared" si="111"/>
        <v>800</v>
      </c>
      <c r="AD320" s="234">
        <v>1200</v>
      </c>
      <c r="AE320" s="234">
        <v>1200</v>
      </c>
      <c r="AF320" s="236">
        <v>800</v>
      </c>
      <c r="AG320" s="236">
        <v>800</v>
      </c>
      <c r="AH320" s="234"/>
      <c r="AI320" s="234">
        <v>0</v>
      </c>
      <c r="AJ320" s="237">
        <v>0</v>
      </c>
      <c r="AK320" s="237">
        <v>0</v>
      </c>
      <c r="AL320" s="234"/>
      <c r="AM320" s="234">
        <v>0</v>
      </c>
      <c r="AN320" s="237">
        <v>0</v>
      </c>
      <c r="AO320" s="237">
        <v>0</v>
      </c>
      <c r="AP320" s="234"/>
      <c r="AQ320" s="234">
        <v>0</v>
      </c>
      <c r="AR320" s="236">
        <v>0</v>
      </c>
      <c r="AS320" s="236">
        <v>0</v>
      </c>
      <c r="AT320" s="230"/>
      <c r="AU320" s="230"/>
      <c r="AV320" s="238">
        <f t="shared" si="112"/>
        <v>5</v>
      </c>
      <c r="AW320" s="238">
        <f t="shared" si="112"/>
        <v>5</v>
      </c>
      <c r="AX320" s="234">
        <v>5</v>
      </c>
      <c r="AY320" s="234">
        <v>5</v>
      </c>
      <c r="AZ320" s="229"/>
      <c r="BA320" s="234">
        <v>0</v>
      </c>
      <c r="BB320" s="229"/>
      <c r="BC320" s="234">
        <v>0</v>
      </c>
      <c r="BD320" s="232">
        <v>45061</v>
      </c>
      <c r="BE320" s="232">
        <v>45061</v>
      </c>
      <c r="BF320" s="239" t="s">
        <v>1455</v>
      </c>
      <c r="BG320" s="230" t="s">
        <v>254</v>
      </c>
      <c r="BH320" s="260"/>
      <c r="BI320" s="261"/>
      <c r="BJ320" s="260"/>
      <c r="BK320" s="242" t="s">
        <v>468</v>
      </c>
      <c r="BL320" s="242"/>
      <c r="BM320" s="242" t="s">
        <v>332</v>
      </c>
      <c r="BN320" s="231" t="s">
        <v>200</v>
      </c>
      <c r="BO320" s="231">
        <f t="shared" si="113"/>
        <v>2023</v>
      </c>
      <c r="BP320" s="231">
        <f t="shared" si="114"/>
        <v>2</v>
      </c>
      <c r="BQ320" s="231" t="s">
        <v>218</v>
      </c>
      <c r="BR320" s="231"/>
      <c r="BS320" s="231">
        <f t="shared" si="105"/>
        <v>15</v>
      </c>
      <c r="BT320" s="231"/>
      <c r="BU320" s="231" t="s">
        <v>218</v>
      </c>
      <c r="BV320" s="231"/>
      <c r="BW320" s="231"/>
      <c r="BX320" s="231"/>
      <c r="BY320" s="231"/>
      <c r="BZ320" s="238">
        <f t="shared" si="106"/>
        <v>0</v>
      </c>
      <c r="CA320" s="231"/>
      <c r="CB320" s="231"/>
      <c r="CC320" s="231" t="s">
        <v>202</v>
      </c>
      <c r="CD320" s="231" t="s">
        <v>1381</v>
      </c>
      <c r="CE320" s="231" t="s">
        <v>206</v>
      </c>
      <c r="CF320" s="231" t="s">
        <v>1400</v>
      </c>
      <c r="CG320" s="231" t="s">
        <v>206</v>
      </c>
      <c r="CH320" s="231"/>
      <c r="CI320" s="231"/>
      <c r="CJ320" s="231"/>
      <c r="CK320" s="243">
        <v>0</v>
      </c>
      <c r="CL320" s="243">
        <v>1</v>
      </c>
      <c r="CM320" s="244">
        <f t="shared" si="98"/>
        <v>1</v>
      </c>
      <c r="CN320" s="243"/>
      <c r="CO320" s="243">
        <f t="shared" si="99"/>
        <v>1</v>
      </c>
      <c r="CP320" s="245">
        <f t="shared" si="100"/>
        <v>-4</v>
      </c>
      <c r="CR320" s="226"/>
    </row>
    <row r="321" spans="1:96" s="246" customFormat="1" ht="39" customHeight="1" x14ac:dyDescent="0.25">
      <c r="A321" s="227">
        <v>12</v>
      </c>
      <c r="B321" s="228">
        <f t="shared" si="97"/>
        <v>312</v>
      </c>
      <c r="C321" s="229">
        <v>36723</v>
      </c>
      <c r="D321" s="228" t="s">
        <v>222</v>
      </c>
      <c r="E321" s="228" t="s">
        <v>2</v>
      </c>
      <c r="F321" s="230" t="s">
        <v>10</v>
      </c>
      <c r="G321" s="231" t="s">
        <v>1456</v>
      </c>
      <c r="H321" s="231" t="s">
        <v>1457</v>
      </c>
      <c r="I321" s="230" t="s">
        <v>1458</v>
      </c>
      <c r="J321" s="232">
        <f t="shared" si="110"/>
        <v>0</v>
      </c>
      <c r="K321" s="232">
        <v>45087</v>
      </c>
      <c r="L321" s="230" t="s">
        <v>189</v>
      </c>
      <c r="M321" s="242">
        <v>309519588</v>
      </c>
      <c r="N321" s="230" t="s">
        <v>1385</v>
      </c>
      <c r="O321" s="230" t="s">
        <v>277</v>
      </c>
      <c r="P321" s="230" t="s">
        <v>193</v>
      </c>
      <c r="Q321" s="230" t="s">
        <v>447</v>
      </c>
      <c r="R321" s="230">
        <v>0</v>
      </c>
      <c r="S321" s="230">
        <v>0</v>
      </c>
      <c r="T321" s="230">
        <v>0</v>
      </c>
      <c r="U321" s="230">
        <v>0</v>
      </c>
      <c r="V321" s="230">
        <v>0</v>
      </c>
      <c r="W321" s="230">
        <v>0</v>
      </c>
      <c r="X321" s="230">
        <v>0</v>
      </c>
      <c r="Y321" s="234">
        <v>41.333333333333329</v>
      </c>
      <c r="Z321" s="235">
        <f t="shared" si="111"/>
        <v>3100</v>
      </c>
      <c r="AA321" s="235">
        <f t="shared" si="111"/>
        <v>3100</v>
      </c>
      <c r="AB321" s="236">
        <f t="shared" si="111"/>
        <v>3100</v>
      </c>
      <c r="AC321" s="236">
        <f t="shared" si="111"/>
        <v>3100</v>
      </c>
      <c r="AD321" s="234">
        <v>1000</v>
      </c>
      <c r="AE321" s="234">
        <v>1000</v>
      </c>
      <c r="AF321" s="236">
        <v>1000</v>
      </c>
      <c r="AG321" s="236">
        <v>1000</v>
      </c>
      <c r="AH321" s="234">
        <v>2100</v>
      </c>
      <c r="AI321" s="234">
        <v>2100</v>
      </c>
      <c r="AJ321" s="237">
        <v>2100</v>
      </c>
      <c r="AK321" s="237">
        <v>2100</v>
      </c>
      <c r="AL321" s="234"/>
      <c r="AM321" s="234">
        <v>0</v>
      </c>
      <c r="AN321" s="237">
        <v>0</v>
      </c>
      <c r="AO321" s="237">
        <v>0</v>
      </c>
      <c r="AP321" s="234"/>
      <c r="AQ321" s="234">
        <v>0</v>
      </c>
      <c r="AR321" s="236">
        <v>0</v>
      </c>
      <c r="AS321" s="236">
        <v>0</v>
      </c>
      <c r="AT321" s="230"/>
      <c r="AU321" s="230"/>
      <c r="AV321" s="238">
        <f t="shared" si="112"/>
        <v>5</v>
      </c>
      <c r="AW321" s="238">
        <f t="shared" si="112"/>
        <v>5</v>
      </c>
      <c r="AX321" s="234">
        <v>5</v>
      </c>
      <c r="AY321" s="234">
        <v>5</v>
      </c>
      <c r="AZ321" s="229"/>
      <c r="BA321" s="234">
        <v>0</v>
      </c>
      <c r="BB321" s="229"/>
      <c r="BC321" s="234">
        <v>0</v>
      </c>
      <c r="BD321" s="232">
        <v>45087</v>
      </c>
      <c r="BE321" s="232">
        <v>45089</v>
      </c>
      <c r="BF321" s="239" t="s">
        <v>1459</v>
      </c>
      <c r="BG321" s="230" t="s">
        <v>357</v>
      </c>
      <c r="BH321" s="230"/>
      <c r="BI321" s="258"/>
      <c r="BJ321" s="241"/>
      <c r="BK321" s="242" t="s">
        <v>468</v>
      </c>
      <c r="BL321" s="242"/>
      <c r="BM321" s="242" t="s">
        <v>332</v>
      </c>
      <c r="BN321" s="231" t="s">
        <v>200</v>
      </c>
      <c r="BO321" s="231">
        <f t="shared" si="113"/>
        <v>2023</v>
      </c>
      <c r="BP321" s="231">
        <f t="shared" si="114"/>
        <v>2</v>
      </c>
      <c r="BQ321" s="231" t="str">
        <f>+TEXT(BD321,"MMMM")</f>
        <v>MMMM</v>
      </c>
      <c r="BR321" s="231"/>
      <c r="BS321" s="231">
        <f t="shared" si="105"/>
        <v>10</v>
      </c>
      <c r="BT321" s="231"/>
      <c r="BU321" s="231" t="s">
        <v>241</v>
      </c>
      <c r="BV321" s="231"/>
      <c r="BW321" s="231"/>
      <c r="BX321" s="231"/>
      <c r="BY321" s="231"/>
      <c r="BZ321" s="238">
        <f t="shared" si="106"/>
        <v>0</v>
      </c>
      <c r="CA321" s="231"/>
      <c r="CB321" s="231"/>
      <c r="CC321" s="231" t="s">
        <v>202</v>
      </c>
      <c r="CD321" s="231" t="s">
        <v>1381</v>
      </c>
      <c r="CE321" s="231" t="s">
        <v>206</v>
      </c>
      <c r="CF321" s="231" t="s">
        <v>1400</v>
      </c>
      <c r="CG321" s="231" t="s">
        <v>206</v>
      </c>
      <c r="CH321" s="231"/>
      <c r="CI321" s="231"/>
      <c r="CJ321" s="231"/>
      <c r="CK321" s="243">
        <v>1</v>
      </c>
      <c r="CL321" s="243">
        <v>2</v>
      </c>
      <c r="CM321" s="244">
        <f t="shared" si="98"/>
        <v>1</v>
      </c>
      <c r="CN321" s="243"/>
      <c r="CO321" s="243">
        <f t="shared" si="99"/>
        <v>1</v>
      </c>
      <c r="CP321" s="245">
        <f t="shared" si="100"/>
        <v>-4</v>
      </c>
      <c r="CR321" s="226"/>
    </row>
    <row r="322" spans="1:96" s="246" customFormat="1" ht="39" customHeight="1" x14ac:dyDescent="0.25">
      <c r="A322" s="227">
        <v>12</v>
      </c>
      <c r="B322" s="228">
        <f t="shared" si="97"/>
        <v>313</v>
      </c>
      <c r="C322" s="229">
        <v>36717</v>
      </c>
      <c r="D322" s="228" t="s">
        <v>222</v>
      </c>
      <c r="E322" s="228" t="s">
        <v>2</v>
      </c>
      <c r="F322" s="230" t="s">
        <v>10</v>
      </c>
      <c r="G322" s="231" t="s">
        <v>1460</v>
      </c>
      <c r="H322" s="231" t="s">
        <v>1461</v>
      </c>
      <c r="I322" s="230" t="s">
        <v>1462</v>
      </c>
      <c r="J322" s="232">
        <f t="shared" si="110"/>
        <v>0</v>
      </c>
      <c r="K322" s="232">
        <v>45074</v>
      </c>
      <c r="L322" s="230" t="s">
        <v>189</v>
      </c>
      <c r="M322" s="242">
        <v>309515768</v>
      </c>
      <c r="N322" s="230" t="s">
        <v>1253</v>
      </c>
      <c r="O322" s="230" t="s">
        <v>277</v>
      </c>
      <c r="P322" s="230" t="s">
        <v>240</v>
      </c>
      <c r="Q322" s="230" t="s">
        <v>1463</v>
      </c>
      <c r="R322" s="230">
        <v>0</v>
      </c>
      <c r="S322" s="230">
        <v>0</v>
      </c>
      <c r="T322" s="230">
        <v>0</v>
      </c>
      <c r="U322" s="230">
        <v>0</v>
      </c>
      <c r="V322" s="230">
        <v>0</v>
      </c>
      <c r="W322" s="230">
        <v>0</v>
      </c>
      <c r="X322" s="230">
        <v>0</v>
      </c>
      <c r="Y322" s="234">
        <v>4.3600000000000003</v>
      </c>
      <c r="Z322" s="235">
        <f t="shared" si="111"/>
        <v>327</v>
      </c>
      <c r="AA322" s="235">
        <f t="shared" si="111"/>
        <v>327</v>
      </c>
      <c r="AB322" s="236">
        <f t="shared" si="111"/>
        <v>327</v>
      </c>
      <c r="AC322" s="236">
        <f t="shared" si="111"/>
        <v>327</v>
      </c>
      <c r="AD322" s="234">
        <v>102.6</v>
      </c>
      <c r="AE322" s="234">
        <v>102.6</v>
      </c>
      <c r="AF322" s="237">
        <v>102.6</v>
      </c>
      <c r="AG322" s="237">
        <v>102.6</v>
      </c>
      <c r="AH322" s="234">
        <v>224.4</v>
      </c>
      <c r="AI322" s="234">
        <v>224.4</v>
      </c>
      <c r="AJ322" s="237">
        <v>224.4</v>
      </c>
      <c r="AK322" s="237">
        <v>224.4</v>
      </c>
      <c r="AL322" s="234"/>
      <c r="AM322" s="234">
        <v>0</v>
      </c>
      <c r="AN322" s="237">
        <v>0</v>
      </c>
      <c r="AO322" s="237">
        <v>0</v>
      </c>
      <c r="AP322" s="234"/>
      <c r="AQ322" s="234">
        <v>0</v>
      </c>
      <c r="AR322" s="237">
        <v>0</v>
      </c>
      <c r="AS322" s="237">
        <v>0</v>
      </c>
      <c r="AT322" s="230"/>
      <c r="AU322" s="230"/>
      <c r="AV322" s="238">
        <f t="shared" si="112"/>
        <v>5</v>
      </c>
      <c r="AW322" s="238">
        <f t="shared" si="112"/>
        <v>5</v>
      </c>
      <c r="AX322" s="234">
        <v>5</v>
      </c>
      <c r="AY322" s="234">
        <v>5</v>
      </c>
      <c r="AZ322" s="229"/>
      <c r="BA322" s="234">
        <v>0</v>
      </c>
      <c r="BB322" s="229"/>
      <c r="BC322" s="234">
        <v>0</v>
      </c>
      <c r="BD322" s="232">
        <v>45074</v>
      </c>
      <c r="BE322" s="232">
        <v>44974</v>
      </c>
      <c r="BF322" s="239" t="s">
        <v>265</v>
      </c>
      <c r="BG322" s="230" t="s">
        <v>197</v>
      </c>
      <c r="BH322" s="230"/>
      <c r="BI322" s="240"/>
      <c r="BJ322" s="241"/>
      <c r="BK322" s="242" t="s">
        <v>468</v>
      </c>
      <c r="BL322" s="242"/>
      <c r="BM322" s="242" t="s">
        <v>332</v>
      </c>
      <c r="BN322" s="231" t="s">
        <v>200</v>
      </c>
      <c r="BO322" s="231">
        <f t="shared" si="113"/>
        <v>2023</v>
      </c>
      <c r="BP322" s="231">
        <f t="shared" si="114"/>
        <v>2</v>
      </c>
      <c r="BQ322" s="231" t="s">
        <v>218</v>
      </c>
      <c r="BR322" s="231"/>
      <c r="BS322" s="231">
        <f t="shared" si="105"/>
        <v>28</v>
      </c>
      <c r="BT322" s="231">
        <v>31</v>
      </c>
      <c r="BU322" s="231" t="s">
        <v>255</v>
      </c>
      <c r="BV322" s="231">
        <v>1</v>
      </c>
      <c r="BW322" s="231"/>
      <c r="BX322" s="231"/>
      <c r="BY322" s="231"/>
      <c r="BZ322" s="238">
        <f t="shared" si="106"/>
        <v>0</v>
      </c>
      <c r="CA322" s="231"/>
      <c r="CB322" s="231"/>
      <c r="CC322" s="231" t="s">
        <v>219</v>
      </c>
      <c r="CD322" s="231" t="s">
        <v>220</v>
      </c>
      <c r="CE322" s="231" t="s">
        <v>221</v>
      </c>
      <c r="CF322" s="231" t="s">
        <v>1400</v>
      </c>
      <c r="CG322" s="231" t="s">
        <v>206</v>
      </c>
      <c r="CH322" s="231"/>
      <c r="CI322" s="231"/>
      <c r="CJ322" s="231"/>
      <c r="CK322" s="243">
        <v>3</v>
      </c>
      <c r="CL322" s="243">
        <v>3</v>
      </c>
      <c r="CM322" s="244">
        <f t="shared" si="98"/>
        <v>0</v>
      </c>
      <c r="CN322" s="243">
        <v>5</v>
      </c>
      <c r="CO322" s="243">
        <f t="shared" si="99"/>
        <v>5</v>
      </c>
      <c r="CP322" s="245">
        <f t="shared" si="100"/>
        <v>0</v>
      </c>
      <c r="CR322" s="226"/>
    </row>
    <row r="323" spans="1:96" s="246" customFormat="1" ht="39" customHeight="1" x14ac:dyDescent="0.25">
      <c r="A323" s="227">
        <v>12</v>
      </c>
      <c r="B323" s="228">
        <f t="shared" si="97"/>
        <v>314</v>
      </c>
      <c r="C323" s="229">
        <v>36711</v>
      </c>
      <c r="D323" s="228" t="s">
        <v>222</v>
      </c>
      <c r="E323" s="228" t="s">
        <v>2</v>
      </c>
      <c r="F323" s="230" t="s">
        <v>10</v>
      </c>
      <c r="G323" s="231" t="s">
        <v>1464</v>
      </c>
      <c r="H323" s="231" t="s">
        <v>1465</v>
      </c>
      <c r="I323" s="230" t="s">
        <v>1466</v>
      </c>
      <c r="J323" s="232">
        <f t="shared" si="110"/>
        <v>0</v>
      </c>
      <c r="K323" s="232">
        <v>45046</v>
      </c>
      <c r="L323" s="230" t="s">
        <v>189</v>
      </c>
      <c r="M323" s="242">
        <v>309468225</v>
      </c>
      <c r="N323" s="230" t="s">
        <v>1253</v>
      </c>
      <c r="O323" s="230" t="s">
        <v>277</v>
      </c>
      <c r="P323" s="230" t="s">
        <v>193</v>
      </c>
      <c r="Q323" s="230" t="s">
        <v>194</v>
      </c>
      <c r="R323" s="230">
        <v>0</v>
      </c>
      <c r="S323" s="230">
        <v>0</v>
      </c>
      <c r="T323" s="230">
        <v>0</v>
      </c>
      <c r="U323" s="230">
        <v>0</v>
      </c>
      <c r="V323" s="230">
        <v>0</v>
      </c>
      <c r="W323" s="230">
        <v>0</v>
      </c>
      <c r="X323" s="230">
        <v>0</v>
      </c>
      <c r="Y323" s="234">
        <v>4.1333333333333329</v>
      </c>
      <c r="Z323" s="235">
        <f t="shared" si="111"/>
        <v>310</v>
      </c>
      <c r="AA323" s="235">
        <f t="shared" si="111"/>
        <v>310</v>
      </c>
      <c r="AB323" s="236">
        <f t="shared" si="111"/>
        <v>310</v>
      </c>
      <c r="AC323" s="236">
        <f t="shared" si="111"/>
        <v>310</v>
      </c>
      <c r="AD323" s="234">
        <v>310</v>
      </c>
      <c r="AE323" s="234">
        <v>310</v>
      </c>
      <c r="AF323" s="236">
        <v>310</v>
      </c>
      <c r="AG323" s="236">
        <v>310</v>
      </c>
      <c r="AH323" s="234"/>
      <c r="AI323" s="234">
        <v>0</v>
      </c>
      <c r="AJ323" s="237">
        <v>0</v>
      </c>
      <c r="AK323" s="237">
        <v>0</v>
      </c>
      <c r="AL323" s="234"/>
      <c r="AM323" s="234">
        <v>0</v>
      </c>
      <c r="AN323" s="237">
        <v>0</v>
      </c>
      <c r="AO323" s="237">
        <v>0</v>
      </c>
      <c r="AP323" s="234"/>
      <c r="AQ323" s="234">
        <v>0</v>
      </c>
      <c r="AR323" s="236">
        <v>0</v>
      </c>
      <c r="AS323" s="236">
        <v>0</v>
      </c>
      <c r="AT323" s="230"/>
      <c r="AU323" s="230"/>
      <c r="AV323" s="238">
        <f t="shared" si="112"/>
        <v>5</v>
      </c>
      <c r="AW323" s="238">
        <f t="shared" si="112"/>
        <v>5</v>
      </c>
      <c r="AX323" s="234">
        <v>5</v>
      </c>
      <c r="AY323" s="234">
        <v>5</v>
      </c>
      <c r="AZ323" s="229"/>
      <c r="BA323" s="234">
        <v>0</v>
      </c>
      <c r="BB323" s="229"/>
      <c r="BC323" s="234">
        <v>0</v>
      </c>
      <c r="BD323" s="232">
        <v>45046</v>
      </c>
      <c r="BE323" s="232">
        <v>45046</v>
      </c>
      <c r="BF323" s="239" t="s">
        <v>606</v>
      </c>
      <c r="BG323" s="230" t="s">
        <v>254</v>
      </c>
      <c r="BH323" s="230"/>
      <c r="BI323" s="240"/>
      <c r="BJ323" s="241"/>
      <c r="BK323" s="242" t="s">
        <v>468</v>
      </c>
      <c r="BL323" s="242"/>
      <c r="BM323" s="242" t="s">
        <v>332</v>
      </c>
      <c r="BN323" s="231" t="s">
        <v>200</v>
      </c>
      <c r="BO323" s="231">
        <f t="shared" si="113"/>
        <v>2023</v>
      </c>
      <c r="BP323" s="231">
        <f t="shared" si="114"/>
        <v>2</v>
      </c>
      <c r="BQ323" s="231" t="str">
        <f>+TEXT(BD323,"MMMM")</f>
        <v>MMMM</v>
      </c>
      <c r="BR323" s="231" t="s">
        <v>232</v>
      </c>
      <c r="BS323" s="231">
        <f t="shared" si="105"/>
        <v>30</v>
      </c>
      <c r="BT323" s="231"/>
      <c r="BU323" s="231"/>
      <c r="BV323" s="231"/>
      <c r="BW323" s="231"/>
      <c r="BX323" s="231"/>
      <c r="BY323" s="231"/>
      <c r="BZ323" s="238">
        <f t="shared" si="106"/>
        <v>0</v>
      </c>
      <c r="CA323" s="231"/>
      <c r="CB323" s="231"/>
      <c r="CC323" s="231" t="s">
        <v>202</v>
      </c>
      <c r="CD323" s="231" t="s">
        <v>1381</v>
      </c>
      <c r="CE323" s="231" t="s">
        <v>206</v>
      </c>
      <c r="CF323" s="231" t="s">
        <v>1400</v>
      </c>
      <c r="CG323" s="231" t="s">
        <v>206</v>
      </c>
      <c r="CH323" s="231"/>
      <c r="CI323" s="231"/>
      <c r="CJ323" s="231"/>
      <c r="CK323" s="243">
        <v>1</v>
      </c>
      <c r="CL323" s="243">
        <v>2</v>
      </c>
      <c r="CM323" s="244">
        <f t="shared" si="98"/>
        <v>1</v>
      </c>
      <c r="CN323" s="243">
        <v>1</v>
      </c>
      <c r="CO323" s="243">
        <f t="shared" si="99"/>
        <v>2</v>
      </c>
      <c r="CP323" s="245">
        <f t="shared" si="100"/>
        <v>-3</v>
      </c>
      <c r="CR323" s="226"/>
    </row>
    <row r="324" spans="1:96" s="246" customFormat="1" ht="39" customHeight="1" x14ac:dyDescent="0.25">
      <c r="A324" s="227">
        <v>12</v>
      </c>
      <c r="B324" s="228">
        <f t="shared" si="97"/>
        <v>315</v>
      </c>
      <c r="C324" s="229">
        <v>19362</v>
      </c>
      <c r="D324" s="228" t="s">
        <v>185</v>
      </c>
      <c r="E324" s="228" t="s">
        <v>2</v>
      </c>
      <c r="F324" s="230" t="s">
        <v>10</v>
      </c>
      <c r="G324" s="231" t="s">
        <v>1467</v>
      </c>
      <c r="H324" s="231" t="s">
        <v>1468</v>
      </c>
      <c r="I324" s="230" t="s">
        <v>1469</v>
      </c>
      <c r="J324" s="232">
        <f t="shared" si="110"/>
        <v>0</v>
      </c>
      <c r="K324" s="232">
        <v>45153</v>
      </c>
      <c r="L324" s="230" t="s">
        <v>189</v>
      </c>
      <c r="M324" s="233">
        <v>309422149</v>
      </c>
      <c r="N324" s="228" t="s">
        <v>1470</v>
      </c>
      <c r="O324" s="228" t="s">
        <v>252</v>
      </c>
      <c r="P324" s="230" t="s">
        <v>213</v>
      </c>
      <c r="Q324" s="230" t="s">
        <v>214</v>
      </c>
      <c r="R324" s="230"/>
      <c r="S324" s="230" t="s">
        <v>215</v>
      </c>
      <c r="T324" s="230">
        <v>1000</v>
      </c>
      <c r="U324" s="234">
        <v>105</v>
      </c>
      <c r="V324" s="234">
        <v>35</v>
      </c>
      <c r="W324" s="234">
        <v>0</v>
      </c>
      <c r="X324" s="234">
        <v>0</v>
      </c>
      <c r="Y324" s="234">
        <v>4.2</v>
      </c>
      <c r="Z324" s="235">
        <f t="shared" si="111"/>
        <v>220</v>
      </c>
      <c r="AA324" s="235">
        <f t="shared" si="111"/>
        <v>220</v>
      </c>
      <c r="AB324" s="236">
        <f t="shared" si="111"/>
        <v>220</v>
      </c>
      <c r="AC324" s="236">
        <f t="shared" si="111"/>
        <v>220</v>
      </c>
      <c r="AD324" s="234">
        <v>120</v>
      </c>
      <c r="AE324" s="234">
        <v>120</v>
      </c>
      <c r="AF324" s="237">
        <v>120</v>
      </c>
      <c r="AG324" s="237">
        <v>120</v>
      </c>
      <c r="AH324" s="234">
        <v>100</v>
      </c>
      <c r="AI324" s="234">
        <v>100</v>
      </c>
      <c r="AJ324" s="237">
        <v>100</v>
      </c>
      <c r="AK324" s="237">
        <v>100</v>
      </c>
      <c r="AL324" s="234"/>
      <c r="AM324" s="234">
        <v>0</v>
      </c>
      <c r="AN324" s="237">
        <v>0</v>
      </c>
      <c r="AO324" s="237">
        <v>0</v>
      </c>
      <c r="AP324" s="234"/>
      <c r="AQ324" s="234">
        <v>0</v>
      </c>
      <c r="AR324" s="237">
        <v>0</v>
      </c>
      <c r="AS324" s="237">
        <v>0</v>
      </c>
      <c r="AT324" s="230"/>
      <c r="AU324" s="230"/>
      <c r="AV324" s="238">
        <f t="shared" si="112"/>
        <v>3</v>
      </c>
      <c r="AW324" s="238">
        <f t="shared" si="112"/>
        <v>3</v>
      </c>
      <c r="AX324" s="234">
        <v>3</v>
      </c>
      <c r="AY324" s="234">
        <v>3</v>
      </c>
      <c r="AZ324" s="229"/>
      <c r="BA324" s="234">
        <v>0</v>
      </c>
      <c r="BB324" s="229"/>
      <c r="BC324" s="234">
        <v>0</v>
      </c>
      <c r="BD324" s="232">
        <v>45153</v>
      </c>
      <c r="BE324" s="232">
        <v>45015</v>
      </c>
      <c r="BF324" s="239" t="s">
        <v>376</v>
      </c>
      <c r="BG324" s="230" t="s">
        <v>231</v>
      </c>
      <c r="BH324" s="230">
        <v>0</v>
      </c>
      <c r="BI324" s="240"/>
      <c r="BJ324" s="241">
        <v>0</v>
      </c>
      <c r="BK324" s="242" t="s">
        <v>468</v>
      </c>
      <c r="BL324" s="242"/>
      <c r="BM324" s="242" t="s">
        <v>332</v>
      </c>
      <c r="BN324" s="231" t="s">
        <v>200</v>
      </c>
      <c r="BO324" s="231">
        <f t="shared" si="113"/>
        <v>2023</v>
      </c>
      <c r="BP324" s="231">
        <f t="shared" si="114"/>
        <v>3</v>
      </c>
      <c r="BQ324" s="231" t="str">
        <f>+TEXT(BD324,"MMMM")</f>
        <v>MMMM</v>
      </c>
      <c r="BR324" s="231"/>
      <c r="BS324" s="231">
        <f t="shared" si="105"/>
        <v>15</v>
      </c>
      <c r="BT324" s="231">
        <v>31</v>
      </c>
      <c r="BU324" s="231" t="s">
        <v>255</v>
      </c>
      <c r="BV324" s="231">
        <v>1</v>
      </c>
      <c r="BW324" s="231"/>
      <c r="BX324" s="231"/>
      <c r="BY324" s="231"/>
      <c r="BZ324" s="238">
        <f t="shared" si="106"/>
        <v>0</v>
      </c>
      <c r="CA324" s="231"/>
      <c r="CB324" s="231" t="str">
        <f t="shared" ref="CB324:CB330" si="115">+IF(BN324="йирик",CONCATENATE(E324," Инвестициялар, саноат ва савдо бош бошқармаси бошлиғи"),IF(BN324="ўрта",CONCATENATE(E324," Инвестициялар, саноат ва савдо бош бошқармаси бошлиғи биринчи ўринбосари"),_xlfn.CONCAT(F324," ҳокими ўринбосари")))</f>
        <v>Хонқа тумани ҳокими ўринбосари</v>
      </c>
      <c r="CC324" s="231" t="s">
        <v>1471</v>
      </c>
      <c r="CD324" s="231" t="s">
        <v>1472</v>
      </c>
      <c r="CE324" s="231" t="s">
        <v>204</v>
      </c>
      <c r="CF324" s="231" t="s">
        <v>1390</v>
      </c>
      <c r="CG324" s="231" t="s">
        <v>206</v>
      </c>
      <c r="CH324" s="231"/>
      <c r="CI324" s="231"/>
      <c r="CJ324" s="231"/>
      <c r="CK324" s="243">
        <v>0</v>
      </c>
      <c r="CL324" s="243">
        <v>1</v>
      </c>
      <c r="CM324" s="244">
        <f t="shared" si="98"/>
        <v>1</v>
      </c>
      <c r="CN324" s="243"/>
      <c r="CO324" s="243">
        <f t="shared" si="99"/>
        <v>1</v>
      </c>
      <c r="CP324" s="245">
        <f t="shared" si="100"/>
        <v>-2</v>
      </c>
      <c r="CR324" s="226"/>
    </row>
    <row r="325" spans="1:96" s="246" customFormat="1" ht="39" customHeight="1" x14ac:dyDescent="0.25">
      <c r="A325" s="227">
        <v>12</v>
      </c>
      <c r="B325" s="228">
        <f t="shared" si="97"/>
        <v>316</v>
      </c>
      <c r="C325" s="229">
        <v>19341</v>
      </c>
      <c r="D325" s="228" t="s">
        <v>185</v>
      </c>
      <c r="E325" s="228" t="s">
        <v>2</v>
      </c>
      <c r="F325" s="230" t="s">
        <v>10</v>
      </c>
      <c r="G325" s="231" t="s">
        <v>1473</v>
      </c>
      <c r="H325" s="231" t="s">
        <v>353</v>
      </c>
      <c r="I325" s="230" t="s">
        <v>1474</v>
      </c>
      <c r="J325" s="232">
        <f t="shared" si="110"/>
        <v>0</v>
      </c>
      <c r="K325" s="232">
        <v>45087</v>
      </c>
      <c r="L325" s="230" t="s">
        <v>189</v>
      </c>
      <c r="M325" s="233">
        <v>309418018</v>
      </c>
      <c r="N325" s="228" t="s">
        <v>1440</v>
      </c>
      <c r="O325" s="228" t="s">
        <v>192</v>
      </c>
      <c r="P325" s="230" t="s">
        <v>193</v>
      </c>
      <c r="Q325" s="230" t="s">
        <v>355</v>
      </c>
      <c r="R325" s="230"/>
      <c r="S325" s="230" t="s">
        <v>195</v>
      </c>
      <c r="T325" s="230" t="s">
        <v>184</v>
      </c>
      <c r="U325" s="234">
        <v>250</v>
      </c>
      <c r="V325" s="234">
        <v>187.5</v>
      </c>
      <c r="W325" s="234">
        <v>0</v>
      </c>
      <c r="X325" s="234">
        <v>0</v>
      </c>
      <c r="Y325" s="234">
        <v>10</v>
      </c>
      <c r="Z325" s="235">
        <f t="shared" si="111"/>
        <v>1500</v>
      </c>
      <c r="AA325" s="235">
        <f t="shared" si="111"/>
        <v>1500</v>
      </c>
      <c r="AB325" s="236">
        <f t="shared" si="111"/>
        <v>1500</v>
      </c>
      <c r="AC325" s="236">
        <f t="shared" si="111"/>
        <v>1500</v>
      </c>
      <c r="AD325" s="234">
        <v>800</v>
      </c>
      <c r="AE325" s="234">
        <v>800</v>
      </c>
      <c r="AF325" s="237">
        <v>800</v>
      </c>
      <c r="AG325" s="237">
        <v>800</v>
      </c>
      <c r="AH325" s="234">
        <v>700</v>
      </c>
      <c r="AI325" s="234">
        <v>700</v>
      </c>
      <c r="AJ325" s="237">
        <v>700</v>
      </c>
      <c r="AK325" s="237">
        <v>700</v>
      </c>
      <c r="AL325" s="234"/>
      <c r="AM325" s="234">
        <v>0</v>
      </c>
      <c r="AN325" s="237">
        <v>0</v>
      </c>
      <c r="AO325" s="237">
        <v>0</v>
      </c>
      <c r="AP325" s="234"/>
      <c r="AQ325" s="234">
        <v>0</v>
      </c>
      <c r="AR325" s="237">
        <v>0</v>
      </c>
      <c r="AS325" s="237">
        <v>0</v>
      </c>
      <c r="AT325" s="230"/>
      <c r="AU325" s="230"/>
      <c r="AV325" s="238">
        <f t="shared" si="112"/>
        <v>4</v>
      </c>
      <c r="AW325" s="238">
        <f t="shared" si="112"/>
        <v>4</v>
      </c>
      <c r="AX325" s="234">
        <v>4</v>
      </c>
      <c r="AY325" s="234">
        <v>4</v>
      </c>
      <c r="AZ325" s="229"/>
      <c r="BA325" s="234">
        <v>0</v>
      </c>
      <c r="BB325" s="229"/>
      <c r="BC325" s="234">
        <v>0</v>
      </c>
      <c r="BD325" s="232">
        <v>45087</v>
      </c>
      <c r="BE325" s="232">
        <v>45089</v>
      </c>
      <c r="BF325" s="239" t="s">
        <v>1475</v>
      </c>
      <c r="BG325" s="230" t="s">
        <v>217</v>
      </c>
      <c r="BH325" s="230"/>
      <c r="BI325" s="258"/>
      <c r="BJ325" s="241"/>
      <c r="BK325" s="242" t="s">
        <v>468</v>
      </c>
      <c r="BL325" s="242"/>
      <c r="BM325" s="242" t="s">
        <v>332</v>
      </c>
      <c r="BN325" s="231" t="s">
        <v>200</v>
      </c>
      <c r="BO325" s="231">
        <f t="shared" si="113"/>
        <v>2023</v>
      </c>
      <c r="BP325" s="231">
        <f t="shared" si="114"/>
        <v>2</v>
      </c>
      <c r="BQ325" s="231" t="str">
        <f>+TEXT(BD325,"MMMM")</f>
        <v>MMMM</v>
      </c>
      <c r="BR325" s="231" t="s">
        <v>255</v>
      </c>
      <c r="BS325" s="231">
        <f t="shared" si="105"/>
        <v>10</v>
      </c>
      <c r="BT325" s="231"/>
      <c r="BU325" s="231" t="s">
        <v>241</v>
      </c>
      <c r="BV325" s="231"/>
      <c r="BW325" s="231"/>
      <c r="BX325" s="231"/>
      <c r="BY325" s="231"/>
      <c r="BZ325" s="238">
        <f t="shared" si="106"/>
        <v>0</v>
      </c>
      <c r="CA325" s="231"/>
      <c r="CB325" s="231" t="str">
        <f t="shared" si="115"/>
        <v>Хонқа тумани ҳокими ўринбосари</v>
      </c>
      <c r="CC325" s="231" t="s">
        <v>358</v>
      </c>
      <c r="CD325" s="231" t="s">
        <v>359</v>
      </c>
      <c r="CE325" s="231" t="s">
        <v>204</v>
      </c>
      <c r="CF325" s="231" t="s">
        <v>1370</v>
      </c>
      <c r="CG325" s="231" t="s">
        <v>472</v>
      </c>
      <c r="CH325" s="231" t="s">
        <v>972</v>
      </c>
      <c r="CI325" s="231">
        <v>0</v>
      </c>
      <c r="CJ325" s="231" t="s">
        <v>1476</v>
      </c>
      <c r="CK325" s="243">
        <v>0</v>
      </c>
      <c r="CL325" s="243">
        <v>2</v>
      </c>
      <c r="CM325" s="244">
        <f t="shared" si="98"/>
        <v>2</v>
      </c>
      <c r="CN325" s="243"/>
      <c r="CO325" s="243">
        <f t="shared" si="99"/>
        <v>2</v>
      </c>
      <c r="CP325" s="245">
        <f t="shared" si="100"/>
        <v>-2</v>
      </c>
      <c r="CR325" s="226"/>
    </row>
    <row r="326" spans="1:96" s="246" customFormat="1" ht="39" customHeight="1" x14ac:dyDescent="0.25">
      <c r="A326" s="227">
        <v>12</v>
      </c>
      <c r="B326" s="228">
        <f t="shared" si="97"/>
        <v>317</v>
      </c>
      <c r="C326" s="229">
        <v>19418</v>
      </c>
      <c r="D326" s="228" t="s">
        <v>185</v>
      </c>
      <c r="E326" s="228" t="s">
        <v>2</v>
      </c>
      <c r="F326" s="230" t="s">
        <v>10</v>
      </c>
      <c r="G326" s="231" t="s">
        <v>1477</v>
      </c>
      <c r="H326" s="231" t="s">
        <v>1478</v>
      </c>
      <c r="I326" s="230" t="s">
        <v>1479</v>
      </c>
      <c r="J326" s="232">
        <f t="shared" si="110"/>
        <v>0</v>
      </c>
      <c r="K326" s="232">
        <v>45066</v>
      </c>
      <c r="L326" s="230" t="s">
        <v>189</v>
      </c>
      <c r="M326" s="233">
        <v>309414957</v>
      </c>
      <c r="N326" s="228" t="s">
        <v>1417</v>
      </c>
      <c r="O326" s="228" t="s">
        <v>277</v>
      </c>
      <c r="P326" s="230" t="s">
        <v>213</v>
      </c>
      <c r="Q326" s="230" t="s">
        <v>259</v>
      </c>
      <c r="R326" s="230"/>
      <c r="S326" s="230" t="s">
        <v>215</v>
      </c>
      <c r="T326" s="230">
        <v>50</v>
      </c>
      <c r="U326" s="234">
        <v>120</v>
      </c>
      <c r="V326" s="234">
        <v>70</v>
      </c>
      <c r="W326" s="234">
        <v>0</v>
      </c>
      <c r="X326" s="234">
        <v>0</v>
      </c>
      <c r="Y326" s="234">
        <v>4.8</v>
      </c>
      <c r="Z326" s="235">
        <f t="shared" si="111"/>
        <v>380</v>
      </c>
      <c r="AA326" s="235">
        <f t="shared" si="111"/>
        <v>380</v>
      </c>
      <c r="AB326" s="236">
        <f t="shared" si="111"/>
        <v>380</v>
      </c>
      <c r="AC326" s="236">
        <f t="shared" si="111"/>
        <v>380</v>
      </c>
      <c r="AD326" s="234">
        <v>180</v>
      </c>
      <c r="AE326" s="234">
        <v>180</v>
      </c>
      <c r="AF326" s="237">
        <v>180</v>
      </c>
      <c r="AG326" s="237">
        <v>180</v>
      </c>
      <c r="AH326" s="234">
        <v>200</v>
      </c>
      <c r="AI326" s="234">
        <v>200</v>
      </c>
      <c r="AJ326" s="237">
        <v>200</v>
      </c>
      <c r="AK326" s="237">
        <v>200</v>
      </c>
      <c r="AL326" s="234"/>
      <c r="AM326" s="234">
        <v>0</v>
      </c>
      <c r="AN326" s="237">
        <v>0</v>
      </c>
      <c r="AO326" s="237">
        <v>0</v>
      </c>
      <c r="AP326" s="234"/>
      <c r="AQ326" s="234">
        <v>0</v>
      </c>
      <c r="AR326" s="237">
        <v>0</v>
      </c>
      <c r="AS326" s="237">
        <v>0</v>
      </c>
      <c r="AT326" s="230"/>
      <c r="AU326" s="230"/>
      <c r="AV326" s="238">
        <f t="shared" si="112"/>
        <v>4</v>
      </c>
      <c r="AW326" s="238">
        <f t="shared" si="112"/>
        <v>4</v>
      </c>
      <c r="AX326" s="234">
        <v>4</v>
      </c>
      <c r="AY326" s="234">
        <v>4</v>
      </c>
      <c r="AZ326" s="229"/>
      <c r="BA326" s="234">
        <v>0</v>
      </c>
      <c r="BB326" s="229"/>
      <c r="BC326" s="234">
        <v>0</v>
      </c>
      <c r="BD326" s="232">
        <v>45066</v>
      </c>
      <c r="BE326" s="232">
        <v>45061</v>
      </c>
      <c r="BF326" s="239" t="s">
        <v>1480</v>
      </c>
      <c r="BG326" s="230" t="s">
        <v>217</v>
      </c>
      <c r="BH326" s="230">
        <v>0</v>
      </c>
      <c r="BI326" s="240"/>
      <c r="BJ326" s="241">
        <v>0</v>
      </c>
      <c r="BK326" s="242" t="s">
        <v>468</v>
      </c>
      <c r="BL326" s="242"/>
      <c r="BM326" s="242" t="s">
        <v>332</v>
      </c>
      <c r="BN326" s="231" t="s">
        <v>200</v>
      </c>
      <c r="BO326" s="231">
        <f t="shared" si="113"/>
        <v>2023</v>
      </c>
      <c r="BP326" s="231">
        <f t="shared" si="114"/>
        <v>2</v>
      </c>
      <c r="BQ326" s="231" t="s">
        <v>218</v>
      </c>
      <c r="BR326" s="231"/>
      <c r="BS326" s="231">
        <f t="shared" si="105"/>
        <v>20</v>
      </c>
      <c r="BT326" s="231"/>
      <c r="BU326" s="231" t="s">
        <v>218</v>
      </c>
      <c r="BV326" s="231"/>
      <c r="BW326" s="231"/>
      <c r="BX326" s="231"/>
      <c r="BY326" s="231"/>
      <c r="BZ326" s="238">
        <f t="shared" si="106"/>
        <v>0</v>
      </c>
      <c r="CA326" s="231"/>
      <c r="CB326" s="231" t="str">
        <f t="shared" si="115"/>
        <v>Хонқа тумани ҳокими ўринбосари</v>
      </c>
      <c r="CC326" s="231" t="s">
        <v>297</v>
      </c>
      <c r="CD326" s="231" t="s">
        <v>344</v>
      </c>
      <c r="CE326" s="231" t="s">
        <v>206</v>
      </c>
      <c r="CF326" s="231" t="s">
        <v>1376</v>
      </c>
      <c r="CG326" s="231" t="s">
        <v>204</v>
      </c>
      <c r="CH326" s="231"/>
      <c r="CI326" s="231"/>
      <c r="CJ326" s="231"/>
      <c r="CK326" s="243">
        <v>1</v>
      </c>
      <c r="CL326" s="243">
        <v>1</v>
      </c>
      <c r="CM326" s="244">
        <f t="shared" si="98"/>
        <v>0</v>
      </c>
      <c r="CN326" s="243"/>
      <c r="CO326" s="243">
        <f t="shared" si="99"/>
        <v>0</v>
      </c>
      <c r="CP326" s="245">
        <f t="shared" si="100"/>
        <v>-4</v>
      </c>
      <c r="CR326" s="226"/>
    </row>
    <row r="327" spans="1:96" s="246" customFormat="1" ht="39" customHeight="1" x14ac:dyDescent="0.25">
      <c r="A327" s="227">
        <v>12</v>
      </c>
      <c r="B327" s="228">
        <f t="shared" si="97"/>
        <v>318</v>
      </c>
      <c r="C327" s="229">
        <v>19412</v>
      </c>
      <c r="D327" s="228" t="s">
        <v>185</v>
      </c>
      <c r="E327" s="228" t="s">
        <v>2</v>
      </c>
      <c r="F327" s="230" t="s">
        <v>10</v>
      </c>
      <c r="G327" s="231" t="s">
        <v>1481</v>
      </c>
      <c r="H327" s="231" t="s">
        <v>1404</v>
      </c>
      <c r="I327" s="230" t="s">
        <v>1482</v>
      </c>
      <c r="J327" s="232">
        <f t="shared" si="110"/>
        <v>0</v>
      </c>
      <c r="K327" s="232">
        <v>45066</v>
      </c>
      <c r="L327" s="230" t="s">
        <v>330</v>
      </c>
      <c r="M327" s="233">
        <v>309393960</v>
      </c>
      <c r="N327" s="228" t="s">
        <v>1406</v>
      </c>
      <c r="O327" s="228" t="s">
        <v>252</v>
      </c>
      <c r="P327" s="230" t="s">
        <v>240</v>
      </c>
      <c r="Q327" s="230" t="s">
        <v>278</v>
      </c>
      <c r="R327" s="230" t="s">
        <v>279</v>
      </c>
      <c r="S327" s="230" t="s">
        <v>280</v>
      </c>
      <c r="T327" s="230">
        <v>10</v>
      </c>
      <c r="U327" s="234">
        <v>100</v>
      </c>
      <c r="V327" s="234">
        <v>58.333333333333336</v>
      </c>
      <c r="W327" s="234">
        <v>0</v>
      </c>
      <c r="X327" s="234">
        <v>0</v>
      </c>
      <c r="Y327" s="234">
        <v>4</v>
      </c>
      <c r="Z327" s="235">
        <f t="shared" si="111"/>
        <v>350</v>
      </c>
      <c r="AA327" s="235">
        <f t="shared" si="111"/>
        <v>350</v>
      </c>
      <c r="AB327" s="236">
        <f t="shared" si="111"/>
        <v>350</v>
      </c>
      <c r="AC327" s="236">
        <f t="shared" si="111"/>
        <v>350</v>
      </c>
      <c r="AD327" s="234">
        <v>150</v>
      </c>
      <c r="AE327" s="234">
        <v>150</v>
      </c>
      <c r="AF327" s="237">
        <v>150</v>
      </c>
      <c r="AG327" s="237">
        <v>150</v>
      </c>
      <c r="AH327" s="234">
        <v>200</v>
      </c>
      <c r="AI327" s="234">
        <v>200</v>
      </c>
      <c r="AJ327" s="237">
        <v>200</v>
      </c>
      <c r="AK327" s="237">
        <v>200</v>
      </c>
      <c r="AL327" s="234"/>
      <c r="AM327" s="234">
        <v>0</v>
      </c>
      <c r="AN327" s="237">
        <v>0</v>
      </c>
      <c r="AO327" s="237">
        <v>0</v>
      </c>
      <c r="AP327" s="234"/>
      <c r="AQ327" s="234">
        <v>0</v>
      </c>
      <c r="AR327" s="237">
        <v>0</v>
      </c>
      <c r="AS327" s="237">
        <v>0</v>
      </c>
      <c r="AT327" s="230"/>
      <c r="AU327" s="230"/>
      <c r="AV327" s="238">
        <f t="shared" si="112"/>
        <v>3</v>
      </c>
      <c r="AW327" s="238">
        <f t="shared" si="112"/>
        <v>3</v>
      </c>
      <c r="AX327" s="234">
        <v>3</v>
      </c>
      <c r="AY327" s="234">
        <v>3</v>
      </c>
      <c r="AZ327" s="229"/>
      <c r="BA327" s="234">
        <v>0</v>
      </c>
      <c r="BB327" s="229"/>
      <c r="BC327" s="234">
        <v>0</v>
      </c>
      <c r="BD327" s="232">
        <v>45066</v>
      </c>
      <c r="BE327" s="232">
        <v>45056</v>
      </c>
      <c r="BF327" s="239" t="s">
        <v>640</v>
      </c>
      <c r="BG327" s="230" t="s">
        <v>217</v>
      </c>
      <c r="BH327" s="230">
        <v>0</v>
      </c>
      <c r="BI327" s="240"/>
      <c r="BJ327" s="241">
        <v>0</v>
      </c>
      <c r="BK327" s="242" t="s">
        <v>468</v>
      </c>
      <c r="BL327" s="242"/>
      <c r="BM327" s="242" t="s">
        <v>332</v>
      </c>
      <c r="BN327" s="231" t="s">
        <v>200</v>
      </c>
      <c r="BO327" s="231">
        <f t="shared" si="113"/>
        <v>2023</v>
      </c>
      <c r="BP327" s="231">
        <f t="shared" si="114"/>
        <v>2</v>
      </c>
      <c r="BQ327" s="231" t="s">
        <v>218</v>
      </c>
      <c r="BR327" s="231"/>
      <c r="BS327" s="231">
        <f t="shared" si="105"/>
        <v>20</v>
      </c>
      <c r="BT327" s="231"/>
      <c r="BU327" s="231" t="s">
        <v>218</v>
      </c>
      <c r="BV327" s="231"/>
      <c r="BW327" s="231"/>
      <c r="BX327" s="231"/>
      <c r="BY327" s="231"/>
      <c r="BZ327" s="238">
        <f t="shared" si="106"/>
        <v>0</v>
      </c>
      <c r="CA327" s="231"/>
      <c r="CB327" s="231" t="str">
        <f t="shared" si="115"/>
        <v>Хонқа тумани ҳокими ўринбосари</v>
      </c>
      <c r="CC327" s="231" t="s">
        <v>219</v>
      </c>
      <c r="CD327" s="231" t="s">
        <v>220</v>
      </c>
      <c r="CE327" s="231" t="s">
        <v>221</v>
      </c>
      <c r="CF327" s="231" t="s">
        <v>1376</v>
      </c>
      <c r="CG327" s="231" t="s">
        <v>204</v>
      </c>
      <c r="CH327" s="231"/>
      <c r="CI327" s="231"/>
      <c r="CJ327" s="231"/>
      <c r="CK327" s="243">
        <v>0</v>
      </c>
      <c r="CL327" s="243">
        <v>1</v>
      </c>
      <c r="CM327" s="244">
        <f t="shared" si="98"/>
        <v>1</v>
      </c>
      <c r="CN327" s="243"/>
      <c r="CO327" s="243">
        <f t="shared" si="99"/>
        <v>1</v>
      </c>
      <c r="CP327" s="245">
        <f t="shared" si="100"/>
        <v>-2</v>
      </c>
      <c r="CR327" s="226"/>
    </row>
    <row r="328" spans="1:96" s="246" customFormat="1" ht="39" customHeight="1" x14ac:dyDescent="0.25">
      <c r="A328" s="227">
        <v>12</v>
      </c>
      <c r="B328" s="228">
        <f t="shared" si="97"/>
        <v>319</v>
      </c>
      <c r="C328" s="229">
        <v>19370</v>
      </c>
      <c r="D328" s="228" t="s">
        <v>185</v>
      </c>
      <c r="E328" s="228" t="s">
        <v>2</v>
      </c>
      <c r="F328" s="230" t="s">
        <v>10</v>
      </c>
      <c r="G328" s="231" t="s">
        <v>1483</v>
      </c>
      <c r="H328" s="231" t="s">
        <v>1484</v>
      </c>
      <c r="I328" s="230" t="s">
        <v>1485</v>
      </c>
      <c r="J328" s="232">
        <f t="shared" si="110"/>
        <v>0</v>
      </c>
      <c r="K328" s="232">
        <v>45087</v>
      </c>
      <c r="L328" s="230" t="s">
        <v>189</v>
      </c>
      <c r="M328" s="233">
        <v>309373828</v>
      </c>
      <c r="N328" s="228" t="s">
        <v>1486</v>
      </c>
      <c r="O328" s="228" t="s">
        <v>277</v>
      </c>
      <c r="P328" s="230" t="s">
        <v>213</v>
      </c>
      <c r="Q328" s="230" t="s">
        <v>886</v>
      </c>
      <c r="R328" s="230"/>
      <c r="S328" s="230" t="s">
        <v>1021</v>
      </c>
      <c r="T328" s="230">
        <v>500</v>
      </c>
      <c r="U328" s="234">
        <v>300</v>
      </c>
      <c r="V328" s="234">
        <v>150</v>
      </c>
      <c r="W328" s="234">
        <v>0</v>
      </c>
      <c r="X328" s="234">
        <v>0</v>
      </c>
      <c r="Y328" s="234">
        <v>12</v>
      </c>
      <c r="Z328" s="235">
        <f t="shared" si="111"/>
        <v>1000</v>
      </c>
      <c r="AA328" s="235">
        <f t="shared" si="111"/>
        <v>1000</v>
      </c>
      <c r="AB328" s="236">
        <f t="shared" si="111"/>
        <v>1000</v>
      </c>
      <c r="AC328" s="236">
        <f t="shared" si="111"/>
        <v>1000</v>
      </c>
      <c r="AD328" s="234">
        <v>600</v>
      </c>
      <c r="AE328" s="234">
        <v>600</v>
      </c>
      <c r="AF328" s="237">
        <v>600</v>
      </c>
      <c r="AG328" s="237">
        <v>600</v>
      </c>
      <c r="AH328" s="234">
        <v>400</v>
      </c>
      <c r="AI328" s="234">
        <v>400</v>
      </c>
      <c r="AJ328" s="237">
        <v>400</v>
      </c>
      <c r="AK328" s="237">
        <v>400</v>
      </c>
      <c r="AL328" s="234"/>
      <c r="AM328" s="234">
        <v>0</v>
      </c>
      <c r="AN328" s="237">
        <v>0</v>
      </c>
      <c r="AO328" s="237">
        <v>0</v>
      </c>
      <c r="AP328" s="234"/>
      <c r="AQ328" s="234">
        <v>0</v>
      </c>
      <c r="AR328" s="237">
        <v>0</v>
      </c>
      <c r="AS328" s="237">
        <v>0</v>
      </c>
      <c r="AT328" s="230"/>
      <c r="AU328" s="230"/>
      <c r="AV328" s="238">
        <f t="shared" si="112"/>
        <v>7</v>
      </c>
      <c r="AW328" s="238">
        <f t="shared" si="112"/>
        <v>7</v>
      </c>
      <c r="AX328" s="234">
        <v>7</v>
      </c>
      <c r="AY328" s="234">
        <v>7</v>
      </c>
      <c r="AZ328" s="229"/>
      <c r="BA328" s="234">
        <v>0</v>
      </c>
      <c r="BB328" s="229"/>
      <c r="BC328" s="234">
        <v>0</v>
      </c>
      <c r="BD328" s="232">
        <v>45087</v>
      </c>
      <c r="BE328" s="232">
        <v>45089</v>
      </c>
      <c r="BF328" s="239" t="s">
        <v>1487</v>
      </c>
      <c r="BG328" s="230" t="s">
        <v>332</v>
      </c>
      <c r="BH328" s="230">
        <v>0</v>
      </c>
      <c r="BI328" s="258"/>
      <c r="BJ328" s="241"/>
      <c r="BK328" s="242" t="s">
        <v>468</v>
      </c>
      <c r="BL328" s="242"/>
      <c r="BM328" s="242" t="s">
        <v>332</v>
      </c>
      <c r="BN328" s="231" t="s">
        <v>200</v>
      </c>
      <c r="BO328" s="231">
        <f t="shared" si="113"/>
        <v>2023</v>
      </c>
      <c r="BP328" s="231">
        <f t="shared" si="114"/>
        <v>2</v>
      </c>
      <c r="BQ328" s="231" t="str">
        <f>+TEXT(BD328,"MMMM")</f>
        <v>MMMM</v>
      </c>
      <c r="BR328" s="231"/>
      <c r="BS328" s="231">
        <f t="shared" si="105"/>
        <v>10</v>
      </c>
      <c r="BT328" s="231"/>
      <c r="BU328" s="231" t="s">
        <v>241</v>
      </c>
      <c r="BV328" s="231"/>
      <c r="BW328" s="231"/>
      <c r="BX328" s="231"/>
      <c r="BY328" s="231"/>
      <c r="BZ328" s="238">
        <f t="shared" si="106"/>
        <v>0</v>
      </c>
      <c r="CA328" s="231"/>
      <c r="CB328" s="231" t="str">
        <f t="shared" si="115"/>
        <v>Хонқа тумани ҳокими ўринбосари</v>
      </c>
      <c r="CC328" s="231" t="s">
        <v>304</v>
      </c>
      <c r="CD328" s="231" t="s">
        <v>888</v>
      </c>
      <c r="CE328" s="231" t="s">
        <v>889</v>
      </c>
      <c r="CF328" s="231" t="s">
        <v>1390</v>
      </c>
      <c r="CG328" s="231" t="s">
        <v>206</v>
      </c>
      <c r="CH328" s="231"/>
      <c r="CI328" s="231"/>
      <c r="CJ328" s="231"/>
      <c r="CK328" s="243">
        <v>0</v>
      </c>
      <c r="CL328" s="243">
        <v>1</v>
      </c>
      <c r="CM328" s="244">
        <f t="shared" si="98"/>
        <v>1</v>
      </c>
      <c r="CN328" s="243"/>
      <c r="CO328" s="243">
        <f t="shared" si="99"/>
        <v>1</v>
      </c>
      <c r="CP328" s="245">
        <f t="shared" si="100"/>
        <v>-6</v>
      </c>
      <c r="CR328" s="226"/>
    </row>
    <row r="329" spans="1:96" s="246" customFormat="1" ht="39" customHeight="1" x14ac:dyDescent="0.25">
      <c r="A329" s="227">
        <v>12</v>
      </c>
      <c r="B329" s="228">
        <f t="shared" si="97"/>
        <v>320</v>
      </c>
      <c r="C329" s="229">
        <v>19366</v>
      </c>
      <c r="D329" s="228" t="s">
        <v>185</v>
      </c>
      <c r="E329" s="228" t="s">
        <v>2</v>
      </c>
      <c r="F329" s="230" t="s">
        <v>10</v>
      </c>
      <c r="G329" s="231" t="s">
        <v>1488</v>
      </c>
      <c r="H329" s="231" t="s">
        <v>1489</v>
      </c>
      <c r="I329" s="230" t="s">
        <v>1490</v>
      </c>
      <c r="J329" s="232">
        <f t="shared" si="110"/>
        <v>0</v>
      </c>
      <c r="K329" s="232">
        <v>45046</v>
      </c>
      <c r="L329" s="230" t="s">
        <v>189</v>
      </c>
      <c r="M329" s="233">
        <v>309373115</v>
      </c>
      <c r="N329" s="228" t="s">
        <v>1491</v>
      </c>
      <c r="O329" s="228" t="s">
        <v>192</v>
      </c>
      <c r="P329" s="230" t="s">
        <v>193</v>
      </c>
      <c r="Q329" s="230" t="s">
        <v>288</v>
      </c>
      <c r="R329" s="230" t="s">
        <v>289</v>
      </c>
      <c r="S329" s="230" t="s">
        <v>1492</v>
      </c>
      <c r="T329" s="230">
        <v>1500</v>
      </c>
      <c r="U329" s="234">
        <v>250</v>
      </c>
      <c r="V329" s="234">
        <v>166.66666666666666</v>
      </c>
      <c r="W329" s="234">
        <v>0</v>
      </c>
      <c r="X329" s="234">
        <v>0</v>
      </c>
      <c r="Y329" s="234">
        <v>10</v>
      </c>
      <c r="Z329" s="235">
        <f t="shared" si="111"/>
        <v>127</v>
      </c>
      <c r="AA329" s="235">
        <f t="shared" si="111"/>
        <v>127</v>
      </c>
      <c r="AB329" s="236">
        <f t="shared" si="111"/>
        <v>127</v>
      </c>
      <c r="AC329" s="236">
        <f t="shared" si="111"/>
        <v>127</v>
      </c>
      <c r="AD329" s="234">
        <v>100</v>
      </c>
      <c r="AE329" s="234">
        <v>100</v>
      </c>
      <c r="AF329" s="237">
        <v>100</v>
      </c>
      <c r="AG329" s="237">
        <v>100</v>
      </c>
      <c r="AH329" s="234">
        <v>27</v>
      </c>
      <c r="AI329" s="234">
        <v>27</v>
      </c>
      <c r="AJ329" s="237">
        <v>27</v>
      </c>
      <c r="AK329" s="237">
        <v>27</v>
      </c>
      <c r="AL329" s="234"/>
      <c r="AM329" s="234">
        <v>0</v>
      </c>
      <c r="AN329" s="237">
        <v>0</v>
      </c>
      <c r="AO329" s="237">
        <v>0</v>
      </c>
      <c r="AP329" s="234"/>
      <c r="AQ329" s="234">
        <v>0</v>
      </c>
      <c r="AR329" s="237">
        <v>0</v>
      </c>
      <c r="AS329" s="237">
        <v>0</v>
      </c>
      <c r="AT329" s="230"/>
      <c r="AU329" s="230"/>
      <c r="AV329" s="238">
        <f t="shared" si="112"/>
        <v>3</v>
      </c>
      <c r="AW329" s="238">
        <f t="shared" si="112"/>
        <v>3</v>
      </c>
      <c r="AX329" s="234">
        <v>3</v>
      </c>
      <c r="AY329" s="234">
        <v>3</v>
      </c>
      <c r="AZ329" s="229"/>
      <c r="BA329" s="234">
        <v>0</v>
      </c>
      <c r="BB329" s="229"/>
      <c r="BC329" s="234">
        <v>0</v>
      </c>
      <c r="BD329" s="232">
        <v>45046</v>
      </c>
      <c r="BE329" s="232">
        <v>45046</v>
      </c>
      <c r="BF329" s="239" t="s">
        <v>640</v>
      </c>
      <c r="BG329" s="230" t="s">
        <v>231</v>
      </c>
      <c r="BH329" s="230"/>
      <c r="BI329" s="240"/>
      <c r="BJ329" s="241"/>
      <c r="BK329" s="242" t="s">
        <v>468</v>
      </c>
      <c r="BL329" s="242"/>
      <c r="BM329" s="242" t="s">
        <v>332</v>
      </c>
      <c r="BN329" s="231" t="s">
        <v>200</v>
      </c>
      <c r="BO329" s="231">
        <f t="shared" si="113"/>
        <v>2023</v>
      </c>
      <c r="BP329" s="231">
        <f t="shared" si="114"/>
        <v>2</v>
      </c>
      <c r="BQ329" s="231" t="str">
        <f>+TEXT(BD329,"MMMM")</f>
        <v>MMMM</v>
      </c>
      <c r="BR329" s="231" t="s">
        <v>232</v>
      </c>
      <c r="BS329" s="231">
        <f t="shared" si="105"/>
        <v>30</v>
      </c>
      <c r="BT329" s="231"/>
      <c r="BU329" s="231"/>
      <c r="BV329" s="231"/>
      <c r="BW329" s="231"/>
      <c r="BX329" s="231"/>
      <c r="BY329" s="231"/>
      <c r="BZ329" s="238">
        <f t="shared" si="106"/>
        <v>0</v>
      </c>
      <c r="CA329" s="231"/>
      <c r="CB329" s="231" t="str">
        <f t="shared" si="115"/>
        <v>Хонқа тумани ҳокими ўринбосари</v>
      </c>
      <c r="CC329" s="231" t="s">
        <v>233</v>
      </c>
      <c r="CD329" s="231" t="s">
        <v>292</v>
      </c>
      <c r="CE329" s="231" t="s">
        <v>206</v>
      </c>
      <c r="CF329" s="231" t="s">
        <v>1390</v>
      </c>
      <c r="CG329" s="231" t="s">
        <v>206</v>
      </c>
      <c r="CH329" s="231"/>
      <c r="CI329" s="231"/>
      <c r="CJ329" s="231"/>
      <c r="CK329" s="243">
        <v>0</v>
      </c>
      <c r="CL329" s="243">
        <v>0</v>
      </c>
      <c r="CM329" s="244">
        <f t="shared" si="98"/>
        <v>0</v>
      </c>
      <c r="CN329" s="243"/>
      <c r="CO329" s="243">
        <f t="shared" si="99"/>
        <v>0</v>
      </c>
      <c r="CP329" s="245">
        <f t="shared" si="100"/>
        <v>-3</v>
      </c>
      <c r="CR329" s="226"/>
    </row>
    <row r="330" spans="1:96" s="246" customFormat="1" ht="39" customHeight="1" x14ac:dyDescent="0.25">
      <c r="A330" s="227">
        <v>12</v>
      </c>
      <c r="B330" s="228">
        <f t="shared" ref="B330:B393" si="116">+B329+1</f>
        <v>321</v>
      </c>
      <c r="C330" s="229">
        <v>19347</v>
      </c>
      <c r="D330" s="228" t="s">
        <v>185</v>
      </c>
      <c r="E330" s="228" t="s">
        <v>2</v>
      </c>
      <c r="F330" s="230" t="s">
        <v>10</v>
      </c>
      <c r="G330" s="231" t="s">
        <v>1493</v>
      </c>
      <c r="H330" s="231" t="s">
        <v>353</v>
      </c>
      <c r="I330" s="230" t="s">
        <v>1494</v>
      </c>
      <c r="J330" s="232">
        <f t="shared" si="110"/>
        <v>0</v>
      </c>
      <c r="K330" s="232">
        <v>45011</v>
      </c>
      <c r="L330" s="230" t="s">
        <v>189</v>
      </c>
      <c r="M330" s="233">
        <v>309335683</v>
      </c>
      <c r="N330" s="228" t="s">
        <v>1433</v>
      </c>
      <c r="O330" s="228" t="s">
        <v>212</v>
      </c>
      <c r="P330" s="230" t="s">
        <v>193</v>
      </c>
      <c r="Q330" s="230" t="s">
        <v>355</v>
      </c>
      <c r="R330" s="230"/>
      <c r="S330" s="230" t="s">
        <v>195</v>
      </c>
      <c r="T330" s="230" t="s">
        <v>184</v>
      </c>
      <c r="U330" s="234">
        <v>150</v>
      </c>
      <c r="V330" s="234">
        <v>112.5</v>
      </c>
      <c r="W330" s="234">
        <v>0</v>
      </c>
      <c r="X330" s="234">
        <v>0</v>
      </c>
      <c r="Y330" s="234">
        <v>6</v>
      </c>
      <c r="Z330" s="235">
        <f t="shared" si="111"/>
        <v>1300</v>
      </c>
      <c r="AA330" s="235">
        <f t="shared" si="111"/>
        <v>1300</v>
      </c>
      <c r="AB330" s="236">
        <f t="shared" si="111"/>
        <v>1300</v>
      </c>
      <c r="AC330" s="236">
        <f t="shared" si="111"/>
        <v>1300</v>
      </c>
      <c r="AD330" s="234">
        <v>200</v>
      </c>
      <c r="AE330" s="234">
        <v>200</v>
      </c>
      <c r="AF330" s="237">
        <v>200</v>
      </c>
      <c r="AG330" s="237">
        <v>200</v>
      </c>
      <c r="AH330" s="234">
        <v>1100</v>
      </c>
      <c r="AI330" s="234">
        <v>1100</v>
      </c>
      <c r="AJ330" s="237">
        <v>1100</v>
      </c>
      <c r="AK330" s="237">
        <v>1100</v>
      </c>
      <c r="AL330" s="234"/>
      <c r="AM330" s="234">
        <v>0</v>
      </c>
      <c r="AN330" s="237">
        <v>0</v>
      </c>
      <c r="AO330" s="237">
        <v>0</v>
      </c>
      <c r="AP330" s="234"/>
      <c r="AQ330" s="234">
        <v>0</v>
      </c>
      <c r="AR330" s="237">
        <v>0</v>
      </c>
      <c r="AS330" s="237">
        <v>0</v>
      </c>
      <c r="AT330" s="230"/>
      <c r="AU330" s="230"/>
      <c r="AV330" s="238">
        <f t="shared" si="112"/>
        <v>4</v>
      </c>
      <c r="AW330" s="238">
        <f t="shared" si="112"/>
        <v>5</v>
      </c>
      <c r="AX330" s="234">
        <v>4</v>
      </c>
      <c r="AY330" s="234">
        <v>5</v>
      </c>
      <c r="AZ330" s="229"/>
      <c r="BA330" s="234">
        <v>0</v>
      </c>
      <c r="BB330" s="229"/>
      <c r="BC330" s="234">
        <v>0</v>
      </c>
      <c r="BD330" s="232">
        <v>45011</v>
      </c>
      <c r="BE330" s="232">
        <v>45011</v>
      </c>
      <c r="BF330" s="239" t="s">
        <v>0</v>
      </c>
      <c r="BG330" s="230" t="s">
        <v>217</v>
      </c>
      <c r="BH330" s="230"/>
      <c r="BI330" s="240"/>
      <c r="BJ330" s="241"/>
      <c r="BK330" s="242" t="s">
        <v>468</v>
      </c>
      <c r="BL330" s="242"/>
      <c r="BM330" s="242" t="s">
        <v>332</v>
      </c>
      <c r="BN330" s="231" t="s">
        <v>200</v>
      </c>
      <c r="BO330" s="231">
        <f t="shared" si="113"/>
        <v>2023</v>
      </c>
      <c r="BP330" s="231">
        <f t="shared" si="114"/>
        <v>1</v>
      </c>
      <c r="BQ330" s="231" t="str">
        <f>+TEXT(BD330,"MMMM")</f>
        <v>MMMM</v>
      </c>
      <c r="BR330" s="231" t="s">
        <v>255</v>
      </c>
      <c r="BS330" s="231">
        <f t="shared" si="105"/>
        <v>26</v>
      </c>
      <c r="BT330" s="231">
        <v>31</v>
      </c>
      <c r="BU330" s="231" t="s">
        <v>255</v>
      </c>
      <c r="BV330" s="231">
        <v>1</v>
      </c>
      <c r="BW330" s="231"/>
      <c r="BX330" s="231"/>
      <c r="BY330" s="231"/>
      <c r="BZ330" s="238">
        <f t="shared" si="106"/>
        <v>1</v>
      </c>
      <c r="CA330" s="231"/>
      <c r="CB330" s="231" t="str">
        <f t="shared" si="115"/>
        <v>Хонқа тумани ҳокими ўринбосари</v>
      </c>
      <c r="CC330" s="231" t="s">
        <v>358</v>
      </c>
      <c r="CD330" s="231" t="s">
        <v>359</v>
      </c>
      <c r="CE330" s="231" t="s">
        <v>204</v>
      </c>
      <c r="CF330" s="231" t="s">
        <v>1370</v>
      </c>
      <c r="CG330" s="231" t="s">
        <v>472</v>
      </c>
      <c r="CH330" s="231"/>
      <c r="CI330" s="231"/>
      <c r="CJ330" s="231"/>
      <c r="CK330" s="243">
        <v>0</v>
      </c>
      <c r="CL330" s="243">
        <v>3</v>
      </c>
      <c r="CM330" s="244">
        <f t="shared" si="98"/>
        <v>3</v>
      </c>
      <c r="CN330" s="243"/>
      <c r="CO330" s="243">
        <f t="shared" si="99"/>
        <v>3</v>
      </c>
      <c r="CP330" s="245">
        <f t="shared" si="100"/>
        <v>-1</v>
      </c>
      <c r="CR330" s="226"/>
    </row>
    <row r="331" spans="1:96" s="246" customFormat="1" ht="39" customHeight="1" x14ac:dyDescent="0.25">
      <c r="A331" s="227">
        <v>12</v>
      </c>
      <c r="B331" s="228">
        <f t="shared" si="116"/>
        <v>322</v>
      </c>
      <c r="C331" s="229">
        <v>20647</v>
      </c>
      <c r="D331" s="228" t="s">
        <v>333</v>
      </c>
      <c r="E331" s="228" t="s">
        <v>2</v>
      </c>
      <c r="F331" s="230" t="s">
        <v>10</v>
      </c>
      <c r="G331" s="231" t="s">
        <v>1495</v>
      </c>
      <c r="H331" s="231" t="s">
        <v>1372</v>
      </c>
      <c r="I331" s="230" t="s">
        <v>1496</v>
      </c>
      <c r="J331" s="232">
        <f t="shared" si="110"/>
        <v>0</v>
      </c>
      <c r="K331" s="232">
        <v>45041</v>
      </c>
      <c r="L331" s="230" t="s">
        <v>189</v>
      </c>
      <c r="M331" s="233">
        <v>309326354</v>
      </c>
      <c r="N331" s="228" t="s">
        <v>1497</v>
      </c>
      <c r="O331" s="228" t="s">
        <v>277</v>
      </c>
      <c r="P331" s="230" t="s">
        <v>213</v>
      </c>
      <c r="Q331" s="230" t="s">
        <v>822</v>
      </c>
      <c r="R331" s="230"/>
      <c r="S331" s="230" t="s">
        <v>1021</v>
      </c>
      <c r="T331" s="230">
        <v>1500</v>
      </c>
      <c r="U331" s="234">
        <v>180</v>
      </c>
      <c r="V331" s="234">
        <v>120</v>
      </c>
      <c r="W331" s="234">
        <v>0</v>
      </c>
      <c r="X331" s="234">
        <v>0</v>
      </c>
      <c r="Y331" s="234">
        <v>7.2</v>
      </c>
      <c r="Z331" s="235">
        <f t="shared" si="111"/>
        <v>550</v>
      </c>
      <c r="AA331" s="235">
        <f t="shared" si="111"/>
        <v>550</v>
      </c>
      <c r="AB331" s="236">
        <f t="shared" si="111"/>
        <v>550</v>
      </c>
      <c r="AC331" s="236">
        <f t="shared" si="111"/>
        <v>0</v>
      </c>
      <c r="AD331" s="234">
        <v>550</v>
      </c>
      <c r="AE331" s="234">
        <v>550</v>
      </c>
      <c r="AF331" s="237">
        <v>550</v>
      </c>
      <c r="AG331" s="237">
        <v>0</v>
      </c>
      <c r="AH331" s="234"/>
      <c r="AI331" s="234">
        <v>0</v>
      </c>
      <c r="AJ331" s="237">
        <v>0</v>
      </c>
      <c r="AK331" s="237">
        <v>0</v>
      </c>
      <c r="AL331" s="234"/>
      <c r="AM331" s="234">
        <v>0</v>
      </c>
      <c r="AN331" s="237">
        <v>0</v>
      </c>
      <c r="AO331" s="237">
        <v>0</v>
      </c>
      <c r="AP331" s="234"/>
      <c r="AQ331" s="234">
        <v>0</v>
      </c>
      <c r="AR331" s="237">
        <v>0</v>
      </c>
      <c r="AS331" s="237">
        <v>0</v>
      </c>
      <c r="AT331" s="230"/>
      <c r="AU331" s="230"/>
      <c r="AV331" s="238">
        <f t="shared" si="112"/>
        <v>5</v>
      </c>
      <c r="AW331" s="238">
        <f t="shared" si="112"/>
        <v>5</v>
      </c>
      <c r="AX331" s="234">
        <v>5</v>
      </c>
      <c r="AY331" s="234">
        <v>5</v>
      </c>
      <c r="AZ331" s="229"/>
      <c r="BA331" s="234">
        <v>0</v>
      </c>
      <c r="BB331" s="229"/>
      <c r="BC331" s="234">
        <v>0</v>
      </c>
      <c r="BD331" s="232">
        <v>45041</v>
      </c>
      <c r="BE331" s="232">
        <v>45041</v>
      </c>
      <c r="BF331" s="239" t="s">
        <v>595</v>
      </c>
      <c r="BG331" s="230" t="s">
        <v>254</v>
      </c>
      <c r="BH331" s="230">
        <v>0</v>
      </c>
      <c r="BI331" s="240"/>
      <c r="BJ331" s="241" t="s">
        <v>615</v>
      </c>
      <c r="BK331" s="242" t="s">
        <v>468</v>
      </c>
      <c r="BL331" s="242"/>
      <c r="BM331" s="242" t="s">
        <v>332</v>
      </c>
      <c r="BN331" s="231" t="s">
        <v>200</v>
      </c>
      <c r="BO331" s="231">
        <f t="shared" si="113"/>
        <v>2023</v>
      </c>
      <c r="BP331" s="231">
        <f t="shared" si="114"/>
        <v>2</v>
      </c>
      <c r="BQ331" s="231" t="str">
        <f>+TEXT(BD331,"MMMM")</f>
        <v>MMMM</v>
      </c>
      <c r="BR331" s="231" t="s">
        <v>232</v>
      </c>
      <c r="BS331" s="231">
        <f t="shared" si="105"/>
        <v>25</v>
      </c>
      <c r="BT331" s="231">
        <v>28</v>
      </c>
      <c r="BU331" s="231" t="s">
        <v>232</v>
      </c>
      <c r="BV331" s="231">
        <v>2</v>
      </c>
      <c r="BW331" s="231"/>
      <c r="BX331" s="231"/>
      <c r="BY331" s="231"/>
      <c r="BZ331" s="238">
        <f t="shared" si="106"/>
        <v>0</v>
      </c>
      <c r="CA331" s="231"/>
      <c r="CB331" s="231" t="s">
        <v>1498</v>
      </c>
      <c r="CC331" s="231" t="s">
        <v>304</v>
      </c>
      <c r="CD331" s="231" t="s">
        <v>305</v>
      </c>
      <c r="CE331" s="231" t="s">
        <v>206</v>
      </c>
      <c r="CF331" s="231" t="s">
        <v>1400</v>
      </c>
      <c r="CG331" s="231" t="s">
        <v>206</v>
      </c>
      <c r="CH331" s="231"/>
      <c r="CI331" s="231"/>
      <c r="CJ331" s="231"/>
      <c r="CK331" s="243">
        <v>1</v>
      </c>
      <c r="CL331" s="243">
        <v>1</v>
      </c>
      <c r="CM331" s="244">
        <f t="shared" ref="CM331:CM394" si="117">+CL331-CK331</f>
        <v>0</v>
      </c>
      <c r="CN331" s="243">
        <v>5</v>
      </c>
      <c r="CO331" s="243">
        <f t="shared" ref="CO331:CO394" si="118">+CN331+CM331</f>
        <v>5</v>
      </c>
      <c r="CP331" s="245">
        <f t="shared" ref="CP331:CP394" si="119">+CO331-AV331</f>
        <v>0</v>
      </c>
      <c r="CR331" s="226"/>
    </row>
    <row r="332" spans="1:96" s="246" customFormat="1" ht="39" customHeight="1" x14ac:dyDescent="0.25">
      <c r="A332" s="227">
        <v>12</v>
      </c>
      <c r="B332" s="228">
        <f t="shared" si="116"/>
        <v>323</v>
      </c>
      <c r="C332" s="229">
        <v>20646</v>
      </c>
      <c r="D332" s="228" t="s">
        <v>333</v>
      </c>
      <c r="E332" s="228" t="s">
        <v>2</v>
      </c>
      <c r="F332" s="230" t="s">
        <v>10</v>
      </c>
      <c r="G332" s="231" t="s">
        <v>1499</v>
      </c>
      <c r="H332" s="231" t="s">
        <v>1500</v>
      </c>
      <c r="I332" s="230" t="s">
        <v>1501</v>
      </c>
      <c r="J332" s="232">
        <f t="shared" si="110"/>
        <v>0</v>
      </c>
      <c r="K332" s="232">
        <v>45046</v>
      </c>
      <c r="L332" s="230" t="s">
        <v>189</v>
      </c>
      <c r="M332" s="233">
        <v>309326149</v>
      </c>
      <c r="N332" s="228" t="s">
        <v>1502</v>
      </c>
      <c r="O332" s="228" t="s">
        <v>192</v>
      </c>
      <c r="P332" s="230" t="s">
        <v>213</v>
      </c>
      <c r="Q332" s="230" t="s">
        <v>303</v>
      </c>
      <c r="R332" s="230"/>
      <c r="S332" s="230" t="s">
        <v>1021</v>
      </c>
      <c r="T332" s="230">
        <v>500</v>
      </c>
      <c r="U332" s="234">
        <v>150</v>
      </c>
      <c r="V332" s="234">
        <v>100</v>
      </c>
      <c r="W332" s="234">
        <v>0</v>
      </c>
      <c r="X332" s="234">
        <v>0</v>
      </c>
      <c r="Y332" s="234">
        <v>6</v>
      </c>
      <c r="Z332" s="235">
        <f t="shared" si="111"/>
        <v>450</v>
      </c>
      <c r="AA332" s="235">
        <f t="shared" si="111"/>
        <v>450</v>
      </c>
      <c r="AB332" s="236">
        <f t="shared" si="111"/>
        <v>450</v>
      </c>
      <c r="AC332" s="236">
        <f t="shared" si="111"/>
        <v>450</v>
      </c>
      <c r="AD332" s="234">
        <v>450</v>
      </c>
      <c r="AE332" s="234">
        <v>450</v>
      </c>
      <c r="AF332" s="237">
        <v>450</v>
      </c>
      <c r="AG332" s="237">
        <v>450</v>
      </c>
      <c r="AH332" s="234"/>
      <c r="AI332" s="234">
        <v>0</v>
      </c>
      <c r="AJ332" s="237">
        <v>0</v>
      </c>
      <c r="AK332" s="237">
        <v>0</v>
      </c>
      <c r="AL332" s="234"/>
      <c r="AM332" s="234">
        <v>0</v>
      </c>
      <c r="AN332" s="237">
        <v>0</v>
      </c>
      <c r="AO332" s="237">
        <v>0</v>
      </c>
      <c r="AP332" s="234"/>
      <c r="AQ332" s="234">
        <v>0</v>
      </c>
      <c r="AR332" s="237">
        <v>0</v>
      </c>
      <c r="AS332" s="237">
        <v>0</v>
      </c>
      <c r="AT332" s="230"/>
      <c r="AU332" s="230"/>
      <c r="AV332" s="238">
        <f t="shared" si="112"/>
        <v>5</v>
      </c>
      <c r="AW332" s="238">
        <f t="shared" si="112"/>
        <v>5</v>
      </c>
      <c r="AX332" s="234">
        <v>5</v>
      </c>
      <c r="AY332" s="234">
        <v>5</v>
      </c>
      <c r="AZ332" s="229"/>
      <c r="BA332" s="234">
        <v>0</v>
      </c>
      <c r="BB332" s="229"/>
      <c r="BC332" s="234">
        <v>0</v>
      </c>
      <c r="BD332" s="232">
        <v>45046</v>
      </c>
      <c r="BE332" s="232">
        <v>45046</v>
      </c>
      <c r="BF332" s="239" t="s">
        <v>1503</v>
      </c>
      <c r="BG332" s="230" t="s">
        <v>254</v>
      </c>
      <c r="BH332" s="230"/>
      <c r="BI332" s="240"/>
      <c r="BJ332" s="241"/>
      <c r="BK332" s="242" t="s">
        <v>468</v>
      </c>
      <c r="BL332" s="242"/>
      <c r="BM332" s="242" t="s">
        <v>332</v>
      </c>
      <c r="BN332" s="231" t="s">
        <v>200</v>
      </c>
      <c r="BO332" s="231">
        <f t="shared" si="113"/>
        <v>2023</v>
      </c>
      <c r="BP332" s="231">
        <f t="shared" si="114"/>
        <v>2</v>
      </c>
      <c r="BQ332" s="231" t="str">
        <f>+TEXT(BD332,"MMMM")</f>
        <v>MMMM</v>
      </c>
      <c r="BR332" s="231" t="s">
        <v>232</v>
      </c>
      <c r="BS332" s="231">
        <f t="shared" si="105"/>
        <v>30</v>
      </c>
      <c r="BT332" s="231"/>
      <c r="BU332" s="231"/>
      <c r="BV332" s="231"/>
      <c r="BW332" s="231"/>
      <c r="BX332" s="231"/>
      <c r="BY332" s="231"/>
      <c r="BZ332" s="238">
        <f t="shared" si="106"/>
        <v>0</v>
      </c>
      <c r="CA332" s="231"/>
      <c r="CB332" s="231" t="s">
        <v>1498</v>
      </c>
      <c r="CC332" s="231" t="s">
        <v>304</v>
      </c>
      <c r="CD332" s="231" t="s">
        <v>305</v>
      </c>
      <c r="CE332" s="231" t="s">
        <v>206</v>
      </c>
      <c r="CF332" s="231" t="s">
        <v>1400</v>
      </c>
      <c r="CG332" s="231" t="s">
        <v>206</v>
      </c>
      <c r="CH332" s="231"/>
      <c r="CI332" s="231"/>
      <c r="CJ332" s="231"/>
      <c r="CK332" s="243">
        <v>1</v>
      </c>
      <c r="CL332" s="243">
        <v>2</v>
      </c>
      <c r="CM332" s="244">
        <f t="shared" si="117"/>
        <v>1</v>
      </c>
      <c r="CN332" s="243"/>
      <c r="CO332" s="243">
        <f t="shared" si="118"/>
        <v>1</v>
      </c>
      <c r="CP332" s="245">
        <f t="shared" si="119"/>
        <v>-4</v>
      </c>
      <c r="CR332" s="226"/>
    </row>
    <row r="333" spans="1:96" s="246" customFormat="1" ht="39" customHeight="1" x14ac:dyDescent="0.25">
      <c r="A333" s="227">
        <v>12</v>
      </c>
      <c r="B333" s="228">
        <f t="shared" si="116"/>
        <v>324</v>
      </c>
      <c r="C333" s="229">
        <v>19408</v>
      </c>
      <c r="D333" s="228" t="s">
        <v>185</v>
      </c>
      <c r="E333" s="228" t="s">
        <v>2</v>
      </c>
      <c r="F333" s="230" t="s">
        <v>10</v>
      </c>
      <c r="G333" s="231" t="s">
        <v>1504</v>
      </c>
      <c r="H333" s="231" t="s">
        <v>1505</v>
      </c>
      <c r="I333" s="230" t="s">
        <v>1506</v>
      </c>
      <c r="J333" s="232">
        <f t="shared" si="110"/>
        <v>0</v>
      </c>
      <c r="K333" s="232">
        <v>45076</v>
      </c>
      <c r="L333" s="230" t="s">
        <v>189</v>
      </c>
      <c r="M333" s="233">
        <v>309305640</v>
      </c>
      <c r="N333" s="228" t="s">
        <v>1380</v>
      </c>
      <c r="O333" s="228" t="s">
        <v>212</v>
      </c>
      <c r="P333" s="230" t="s">
        <v>193</v>
      </c>
      <c r="Q333" s="230" t="s">
        <v>355</v>
      </c>
      <c r="R333" s="230"/>
      <c r="S333" s="230" t="s">
        <v>195</v>
      </c>
      <c r="T333" s="230" t="s">
        <v>184</v>
      </c>
      <c r="U333" s="234">
        <v>100</v>
      </c>
      <c r="V333" s="234">
        <v>58.333333333333336</v>
      </c>
      <c r="W333" s="234">
        <v>0</v>
      </c>
      <c r="X333" s="234">
        <v>0</v>
      </c>
      <c r="Y333" s="234">
        <v>4</v>
      </c>
      <c r="Z333" s="235">
        <f t="shared" si="111"/>
        <v>645.5</v>
      </c>
      <c r="AA333" s="235">
        <f t="shared" si="111"/>
        <v>645.5</v>
      </c>
      <c r="AB333" s="236">
        <f t="shared" si="111"/>
        <v>646</v>
      </c>
      <c r="AC333" s="236">
        <f t="shared" si="111"/>
        <v>646</v>
      </c>
      <c r="AD333" s="234">
        <v>169.5</v>
      </c>
      <c r="AE333" s="234">
        <v>169.5</v>
      </c>
      <c r="AF333" s="237">
        <v>170</v>
      </c>
      <c r="AG333" s="237">
        <v>170</v>
      </c>
      <c r="AH333" s="234"/>
      <c r="AI333" s="234">
        <v>0</v>
      </c>
      <c r="AJ333" s="237">
        <v>0</v>
      </c>
      <c r="AK333" s="237">
        <v>0</v>
      </c>
      <c r="AL333" s="234">
        <v>40</v>
      </c>
      <c r="AM333" s="234">
        <v>40</v>
      </c>
      <c r="AN333" s="237">
        <v>40</v>
      </c>
      <c r="AO333" s="237">
        <v>40</v>
      </c>
      <c r="AP333" s="234"/>
      <c r="AQ333" s="234">
        <v>0</v>
      </c>
      <c r="AR333" s="237">
        <v>0</v>
      </c>
      <c r="AS333" s="237">
        <v>0</v>
      </c>
      <c r="AT333" s="230"/>
      <c r="AU333" s="230"/>
      <c r="AV333" s="238">
        <f t="shared" si="112"/>
        <v>3</v>
      </c>
      <c r="AW333" s="238">
        <f t="shared" si="112"/>
        <v>3</v>
      </c>
      <c r="AX333" s="234">
        <v>3</v>
      </c>
      <c r="AY333" s="234">
        <v>3</v>
      </c>
      <c r="AZ333" s="229"/>
      <c r="BA333" s="234">
        <v>0</v>
      </c>
      <c r="BB333" s="229"/>
      <c r="BC333" s="234">
        <v>0</v>
      </c>
      <c r="BD333" s="232">
        <v>45076</v>
      </c>
      <c r="BE333" s="232">
        <v>45071</v>
      </c>
      <c r="BF333" s="239" t="s">
        <v>1507</v>
      </c>
      <c r="BG333" s="230" t="s">
        <v>357</v>
      </c>
      <c r="BH333" s="263">
        <v>0</v>
      </c>
      <c r="BI333" s="258"/>
      <c r="BJ333" s="263"/>
      <c r="BK333" s="242" t="s">
        <v>468</v>
      </c>
      <c r="BL333" s="242"/>
      <c r="BM333" s="242" t="s">
        <v>332</v>
      </c>
      <c r="BN333" s="231" t="s">
        <v>200</v>
      </c>
      <c r="BO333" s="231">
        <f t="shared" si="113"/>
        <v>2023</v>
      </c>
      <c r="BP333" s="231">
        <f t="shared" si="114"/>
        <v>2</v>
      </c>
      <c r="BQ333" s="231" t="s">
        <v>218</v>
      </c>
      <c r="BR333" s="231"/>
      <c r="BS333" s="231">
        <f t="shared" si="105"/>
        <v>30</v>
      </c>
      <c r="BT333" s="231"/>
      <c r="BU333" s="231" t="s">
        <v>218</v>
      </c>
      <c r="BV333" s="231"/>
      <c r="BW333" s="231"/>
      <c r="BX333" s="231"/>
      <c r="BY333" s="231"/>
      <c r="BZ333" s="238">
        <f t="shared" si="106"/>
        <v>0</v>
      </c>
      <c r="CA333" s="231"/>
      <c r="CB333" s="231" t="str">
        <f t="shared" ref="CB333:CB350" si="120">+IF(BN333="йирик",CONCATENATE(E333," Инвестициялар, саноат ва савдо бош бошқармаси бошлиғи"),IF(BN333="ўрта",CONCATENATE(E333," Инвестициялар, саноат ва савдо бош бошқармаси бошлиғи биринчи ўринбосари"),_xlfn.CONCAT(F333," ҳокими ўринбосари")))</f>
        <v>Хонқа тумани ҳокими ўринбосари</v>
      </c>
      <c r="CC333" s="231" t="s">
        <v>358</v>
      </c>
      <c r="CD333" s="231" t="s">
        <v>359</v>
      </c>
      <c r="CE333" s="231" t="s">
        <v>204</v>
      </c>
      <c r="CF333" s="231" t="s">
        <v>1376</v>
      </c>
      <c r="CG333" s="231" t="s">
        <v>204</v>
      </c>
      <c r="CH333" s="231"/>
      <c r="CI333" s="231"/>
      <c r="CJ333" s="231"/>
      <c r="CK333" s="243">
        <v>3</v>
      </c>
      <c r="CL333" s="243">
        <v>2</v>
      </c>
      <c r="CM333" s="244">
        <f t="shared" si="117"/>
        <v>-1</v>
      </c>
      <c r="CN333" s="243"/>
      <c r="CO333" s="243">
        <f t="shared" si="118"/>
        <v>-1</v>
      </c>
      <c r="CP333" s="245">
        <f t="shared" si="119"/>
        <v>-4</v>
      </c>
      <c r="CR333" s="226"/>
    </row>
    <row r="334" spans="1:96" s="246" customFormat="1" ht="39" customHeight="1" x14ac:dyDescent="0.25">
      <c r="A334" s="227">
        <v>12</v>
      </c>
      <c r="B334" s="228">
        <f t="shared" si="116"/>
        <v>325</v>
      </c>
      <c r="C334" s="229">
        <v>19364</v>
      </c>
      <c r="D334" s="228" t="s">
        <v>185</v>
      </c>
      <c r="E334" s="228" t="s">
        <v>2</v>
      </c>
      <c r="F334" s="230" t="s">
        <v>10</v>
      </c>
      <c r="G334" s="231" t="s">
        <v>1508</v>
      </c>
      <c r="H334" s="231" t="s">
        <v>1509</v>
      </c>
      <c r="I334" s="230" t="s">
        <v>1510</v>
      </c>
      <c r="J334" s="232">
        <f t="shared" si="110"/>
        <v>0</v>
      </c>
      <c r="K334" s="232">
        <v>45160</v>
      </c>
      <c r="L334" s="230" t="s">
        <v>330</v>
      </c>
      <c r="M334" s="233">
        <v>309187955</v>
      </c>
      <c r="N334" s="228" t="s">
        <v>1486</v>
      </c>
      <c r="O334" s="228" t="s">
        <v>277</v>
      </c>
      <c r="P334" s="230" t="s">
        <v>193</v>
      </c>
      <c r="Q334" s="230" t="s">
        <v>447</v>
      </c>
      <c r="R334" s="230"/>
      <c r="S334" s="230" t="s">
        <v>195</v>
      </c>
      <c r="T334" s="230" t="s">
        <v>184</v>
      </c>
      <c r="U334" s="234">
        <v>250</v>
      </c>
      <c r="V334" s="234">
        <v>83.333333333333329</v>
      </c>
      <c r="W334" s="234">
        <v>0</v>
      </c>
      <c r="X334" s="234">
        <v>0</v>
      </c>
      <c r="Y334" s="234">
        <v>10</v>
      </c>
      <c r="Z334" s="235">
        <f t="shared" si="111"/>
        <v>227</v>
      </c>
      <c r="AA334" s="235">
        <f t="shared" si="111"/>
        <v>227</v>
      </c>
      <c r="AB334" s="236">
        <f t="shared" si="111"/>
        <v>227</v>
      </c>
      <c r="AC334" s="236">
        <f t="shared" si="111"/>
        <v>227</v>
      </c>
      <c r="AD334" s="234">
        <v>160</v>
      </c>
      <c r="AE334" s="234">
        <v>160</v>
      </c>
      <c r="AF334" s="237">
        <v>160</v>
      </c>
      <c r="AG334" s="237">
        <v>160</v>
      </c>
      <c r="AH334" s="234">
        <v>67</v>
      </c>
      <c r="AI334" s="234">
        <v>67</v>
      </c>
      <c r="AJ334" s="237">
        <v>67</v>
      </c>
      <c r="AK334" s="237">
        <v>67</v>
      </c>
      <c r="AL334" s="234"/>
      <c r="AM334" s="234">
        <v>0</v>
      </c>
      <c r="AN334" s="237">
        <v>0</v>
      </c>
      <c r="AO334" s="237">
        <v>0</v>
      </c>
      <c r="AP334" s="234"/>
      <c r="AQ334" s="234">
        <v>0</v>
      </c>
      <c r="AR334" s="237">
        <v>0</v>
      </c>
      <c r="AS334" s="237">
        <v>0</v>
      </c>
      <c r="AT334" s="230"/>
      <c r="AU334" s="230"/>
      <c r="AV334" s="238">
        <f t="shared" si="112"/>
        <v>4</v>
      </c>
      <c r="AW334" s="238">
        <f t="shared" si="112"/>
        <v>4</v>
      </c>
      <c r="AX334" s="234">
        <v>4</v>
      </c>
      <c r="AY334" s="234">
        <v>4</v>
      </c>
      <c r="AZ334" s="229"/>
      <c r="BA334" s="234">
        <v>0</v>
      </c>
      <c r="BB334" s="229"/>
      <c r="BC334" s="234">
        <v>0</v>
      </c>
      <c r="BD334" s="232">
        <v>45160</v>
      </c>
      <c r="BE334" s="232">
        <v>45015</v>
      </c>
      <c r="BF334" s="239" t="s">
        <v>311</v>
      </c>
      <c r="BG334" s="230" t="s">
        <v>231</v>
      </c>
      <c r="BH334" s="230">
        <v>0</v>
      </c>
      <c r="BI334" s="240"/>
      <c r="BJ334" s="241">
        <v>0</v>
      </c>
      <c r="BK334" s="242" t="s">
        <v>468</v>
      </c>
      <c r="BL334" s="242"/>
      <c r="BM334" s="242" t="s">
        <v>332</v>
      </c>
      <c r="BN334" s="231" t="s">
        <v>200</v>
      </c>
      <c r="BO334" s="231">
        <f t="shared" si="113"/>
        <v>2023</v>
      </c>
      <c r="BP334" s="231">
        <f t="shared" si="114"/>
        <v>3</v>
      </c>
      <c r="BQ334" s="231" t="str">
        <f>+TEXT(BD334,"MMMM")</f>
        <v>MMMM</v>
      </c>
      <c r="BR334" s="231"/>
      <c r="BS334" s="231">
        <f t="shared" si="105"/>
        <v>22</v>
      </c>
      <c r="BT334" s="231">
        <v>31</v>
      </c>
      <c r="BU334" s="231" t="s">
        <v>255</v>
      </c>
      <c r="BV334" s="231">
        <v>1</v>
      </c>
      <c r="BW334" s="231"/>
      <c r="BX334" s="231"/>
      <c r="BY334" s="231"/>
      <c r="BZ334" s="238">
        <f t="shared" si="106"/>
        <v>0</v>
      </c>
      <c r="CA334" s="231"/>
      <c r="CB334" s="231" t="str">
        <f t="shared" si="120"/>
        <v>Хонқа тумани ҳокими ўринбосари</v>
      </c>
      <c r="CC334" s="231" t="s">
        <v>202</v>
      </c>
      <c r="CD334" s="231" t="s">
        <v>1395</v>
      </c>
      <c r="CE334" s="231" t="s">
        <v>204</v>
      </c>
      <c r="CF334" s="231" t="s">
        <v>1390</v>
      </c>
      <c r="CG334" s="231" t="s">
        <v>206</v>
      </c>
      <c r="CH334" s="231"/>
      <c r="CI334" s="231"/>
      <c r="CJ334" s="231"/>
      <c r="CK334" s="243">
        <v>4</v>
      </c>
      <c r="CL334" s="243">
        <v>3</v>
      </c>
      <c r="CM334" s="244">
        <f t="shared" si="117"/>
        <v>-1</v>
      </c>
      <c r="CN334" s="243"/>
      <c r="CO334" s="243">
        <f t="shared" si="118"/>
        <v>-1</v>
      </c>
      <c r="CP334" s="245">
        <f t="shared" si="119"/>
        <v>-5</v>
      </c>
      <c r="CR334" s="226"/>
    </row>
    <row r="335" spans="1:96" s="246" customFormat="1" ht="39" customHeight="1" x14ac:dyDescent="0.25">
      <c r="A335" s="227">
        <v>12</v>
      </c>
      <c r="B335" s="228">
        <f t="shared" si="116"/>
        <v>326</v>
      </c>
      <c r="C335" s="229">
        <v>19328</v>
      </c>
      <c r="D335" s="228" t="s">
        <v>185</v>
      </c>
      <c r="E335" s="228" t="s">
        <v>2</v>
      </c>
      <c r="F335" s="230" t="s">
        <v>10</v>
      </c>
      <c r="G335" s="231" t="s">
        <v>1511</v>
      </c>
      <c r="H335" s="231" t="s">
        <v>1512</v>
      </c>
      <c r="I335" s="230" t="s">
        <v>1513</v>
      </c>
      <c r="J335" s="232">
        <f t="shared" si="110"/>
        <v>0</v>
      </c>
      <c r="K335" s="232">
        <v>45061</v>
      </c>
      <c r="L335" s="230" t="s">
        <v>189</v>
      </c>
      <c r="M335" s="233">
        <v>309034092</v>
      </c>
      <c r="N335" s="228" t="s">
        <v>1486</v>
      </c>
      <c r="O335" s="228" t="s">
        <v>277</v>
      </c>
      <c r="P335" s="230" t="s">
        <v>193</v>
      </c>
      <c r="Q335" s="230" t="s">
        <v>437</v>
      </c>
      <c r="R335" s="230"/>
      <c r="S335" s="230" t="s">
        <v>195</v>
      </c>
      <c r="T335" s="230" t="s">
        <v>184</v>
      </c>
      <c r="U335" s="234">
        <v>300</v>
      </c>
      <c r="V335" s="234">
        <v>175</v>
      </c>
      <c r="W335" s="234">
        <v>0</v>
      </c>
      <c r="X335" s="234">
        <v>0</v>
      </c>
      <c r="Y335" s="234">
        <v>12</v>
      </c>
      <c r="Z335" s="235">
        <f t="shared" si="111"/>
        <v>1500</v>
      </c>
      <c r="AA335" s="235">
        <f t="shared" si="111"/>
        <v>1500</v>
      </c>
      <c r="AB335" s="236">
        <f t="shared" si="111"/>
        <v>1500</v>
      </c>
      <c r="AC335" s="236">
        <f t="shared" si="111"/>
        <v>1500</v>
      </c>
      <c r="AD335" s="234">
        <v>1500</v>
      </c>
      <c r="AE335" s="234">
        <v>1500</v>
      </c>
      <c r="AF335" s="237">
        <v>1500</v>
      </c>
      <c r="AG335" s="237">
        <v>1500</v>
      </c>
      <c r="AH335" s="234"/>
      <c r="AI335" s="234">
        <v>0</v>
      </c>
      <c r="AJ335" s="237">
        <v>0</v>
      </c>
      <c r="AK335" s="237">
        <v>0</v>
      </c>
      <c r="AL335" s="234"/>
      <c r="AM335" s="234">
        <v>0</v>
      </c>
      <c r="AN335" s="237">
        <v>0</v>
      </c>
      <c r="AO335" s="237">
        <v>0</v>
      </c>
      <c r="AP335" s="234"/>
      <c r="AQ335" s="234">
        <v>0</v>
      </c>
      <c r="AR335" s="237">
        <v>0</v>
      </c>
      <c r="AS335" s="237">
        <v>0</v>
      </c>
      <c r="AT335" s="230"/>
      <c r="AU335" s="230"/>
      <c r="AV335" s="238">
        <f t="shared" si="112"/>
        <v>23</v>
      </c>
      <c r="AW335" s="238">
        <f t="shared" si="112"/>
        <v>23</v>
      </c>
      <c r="AX335" s="234">
        <v>15</v>
      </c>
      <c r="AY335" s="234">
        <v>23</v>
      </c>
      <c r="AZ335" s="229"/>
      <c r="BA335" s="234">
        <v>0</v>
      </c>
      <c r="BB335" s="229">
        <v>8</v>
      </c>
      <c r="BC335" s="234">
        <v>0</v>
      </c>
      <c r="BD335" s="232">
        <v>45061</v>
      </c>
      <c r="BE335" s="232">
        <v>45061</v>
      </c>
      <c r="BF335" s="239" t="s">
        <v>1514</v>
      </c>
      <c r="BG335" s="230" t="s">
        <v>254</v>
      </c>
      <c r="BH335" s="260">
        <v>0</v>
      </c>
      <c r="BI335" s="261"/>
      <c r="BJ335" s="260"/>
      <c r="BK335" s="242" t="s">
        <v>468</v>
      </c>
      <c r="BL335" s="242"/>
      <c r="BM335" s="242" t="s">
        <v>332</v>
      </c>
      <c r="BN335" s="231" t="s">
        <v>200</v>
      </c>
      <c r="BO335" s="231">
        <f t="shared" si="113"/>
        <v>2023</v>
      </c>
      <c r="BP335" s="231">
        <f t="shared" si="114"/>
        <v>2</v>
      </c>
      <c r="BQ335" s="231" t="s">
        <v>218</v>
      </c>
      <c r="BR335" s="231"/>
      <c r="BS335" s="231">
        <f t="shared" si="105"/>
        <v>15</v>
      </c>
      <c r="BT335" s="231"/>
      <c r="BU335" s="231" t="s">
        <v>218</v>
      </c>
      <c r="BV335" s="231"/>
      <c r="BW335" s="231"/>
      <c r="BX335" s="231"/>
      <c r="BY335" s="231">
        <v>1</v>
      </c>
      <c r="BZ335" s="238">
        <f t="shared" si="106"/>
        <v>0</v>
      </c>
      <c r="CA335" s="231"/>
      <c r="CB335" s="231" t="str">
        <f t="shared" si="120"/>
        <v>Хонқа тумани ҳокими ўринбосари</v>
      </c>
      <c r="CC335" s="231" t="s">
        <v>202</v>
      </c>
      <c r="CD335" s="231" t="s">
        <v>1395</v>
      </c>
      <c r="CE335" s="231" t="s">
        <v>204</v>
      </c>
      <c r="CF335" s="231" t="s">
        <v>1370</v>
      </c>
      <c r="CG335" s="231" t="s">
        <v>472</v>
      </c>
      <c r="CH335" s="231"/>
      <c r="CI335" s="231"/>
      <c r="CJ335" s="231"/>
      <c r="CK335" s="243">
        <v>0</v>
      </c>
      <c r="CL335" s="243">
        <v>0</v>
      </c>
      <c r="CM335" s="244">
        <f t="shared" si="117"/>
        <v>0</v>
      </c>
      <c r="CN335" s="243">
        <v>5</v>
      </c>
      <c r="CO335" s="243">
        <f t="shared" si="118"/>
        <v>5</v>
      </c>
      <c r="CP335" s="245">
        <f t="shared" si="119"/>
        <v>-18</v>
      </c>
      <c r="CR335" s="226"/>
    </row>
    <row r="336" spans="1:96" s="246" customFormat="1" ht="39" customHeight="1" x14ac:dyDescent="0.25">
      <c r="A336" s="227">
        <v>12</v>
      </c>
      <c r="B336" s="228">
        <f t="shared" si="116"/>
        <v>327</v>
      </c>
      <c r="C336" s="229">
        <v>19325</v>
      </c>
      <c r="D336" s="228" t="s">
        <v>185</v>
      </c>
      <c r="E336" s="228" t="s">
        <v>2</v>
      </c>
      <c r="F336" s="230" t="s">
        <v>10</v>
      </c>
      <c r="G336" s="231" t="s">
        <v>1515</v>
      </c>
      <c r="H336" s="231" t="s">
        <v>1516</v>
      </c>
      <c r="I336" s="230" t="s">
        <v>1517</v>
      </c>
      <c r="J336" s="232">
        <f t="shared" si="110"/>
        <v>0</v>
      </c>
      <c r="K336" s="232">
        <v>45001</v>
      </c>
      <c r="L336" s="230" t="s">
        <v>189</v>
      </c>
      <c r="M336" s="233">
        <v>308928942</v>
      </c>
      <c r="N336" s="228" t="s">
        <v>1253</v>
      </c>
      <c r="O336" s="228" t="s">
        <v>277</v>
      </c>
      <c r="P336" s="230" t="s">
        <v>193</v>
      </c>
      <c r="Q336" s="230" t="s">
        <v>355</v>
      </c>
      <c r="R336" s="230"/>
      <c r="S336" s="230" t="s">
        <v>195</v>
      </c>
      <c r="T336" s="230" t="s">
        <v>184</v>
      </c>
      <c r="U336" s="234">
        <v>322.76</v>
      </c>
      <c r="V336" s="234">
        <v>242.07</v>
      </c>
      <c r="W336" s="234">
        <v>0</v>
      </c>
      <c r="X336" s="234">
        <v>0</v>
      </c>
      <c r="Y336" s="234">
        <v>12.910399999999999</v>
      </c>
      <c r="Z336" s="235">
        <f t="shared" si="111"/>
        <v>1613.8</v>
      </c>
      <c r="AA336" s="235">
        <f t="shared" si="111"/>
        <v>1613.8</v>
      </c>
      <c r="AB336" s="236">
        <f t="shared" si="111"/>
        <v>1613.8</v>
      </c>
      <c r="AC336" s="236">
        <f t="shared" si="111"/>
        <v>1613.8</v>
      </c>
      <c r="AD336" s="234">
        <v>400</v>
      </c>
      <c r="AE336" s="234">
        <v>400</v>
      </c>
      <c r="AF336" s="237">
        <v>400</v>
      </c>
      <c r="AG336" s="237">
        <v>400</v>
      </c>
      <c r="AH336" s="234"/>
      <c r="AI336" s="234">
        <v>0</v>
      </c>
      <c r="AJ336" s="237">
        <v>0</v>
      </c>
      <c r="AK336" s="237">
        <v>0</v>
      </c>
      <c r="AL336" s="234">
        <v>102</v>
      </c>
      <c r="AM336" s="234">
        <v>102</v>
      </c>
      <c r="AN336" s="237">
        <v>102</v>
      </c>
      <c r="AO336" s="237">
        <v>102</v>
      </c>
      <c r="AP336" s="234"/>
      <c r="AQ336" s="234">
        <v>0</v>
      </c>
      <c r="AR336" s="237">
        <v>0</v>
      </c>
      <c r="AS336" s="237">
        <v>0</v>
      </c>
      <c r="AT336" s="230"/>
      <c r="AU336" s="230"/>
      <c r="AV336" s="238">
        <f t="shared" si="112"/>
        <v>3</v>
      </c>
      <c r="AW336" s="238">
        <f t="shared" si="112"/>
        <v>3</v>
      </c>
      <c r="AX336" s="234">
        <v>3</v>
      </c>
      <c r="AY336" s="234">
        <v>3</v>
      </c>
      <c r="AZ336" s="229"/>
      <c r="BA336" s="234">
        <v>0</v>
      </c>
      <c r="BB336" s="229"/>
      <c r="BC336" s="234">
        <v>0</v>
      </c>
      <c r="BD336" s="232">
        <v>45001</v>
      </c>
      <c r="BE336" s="232">
        <v>45002</v>
      </c>
      <c r="BF336" s="239" t="s">
        <v>0</v>
      </c>
      <c r="BG336" s="230" t="s">
        <v>394</v>
      </c>
      <c r="BH336" s="230">
        <v>0</v>
      </c>
      <c r="BI336" s="240"/>
      <c r="BJ336" s="241"/>
      <c r="BK336" s="242" t="s">
        <v>468</v>
      </c>
      <c r="BL336" s="242"/>
      <c r="BM336" s="242" t="s">
        <v>332</v>
      </c>
      <c r="BN336" s="231" t="s">
        <v>200</v>
      </c>
      <c r="BO336" s="231">
        <f t="shared" si="113"/>
        <v>2023</v>
      </c>
      <c r="BP336" s="231">
        <f t="shared" si="114"/>
        <v>1</v>
      </c>
      <c r="BQ336" s="231" t="str">
        <f>+TEXT(BD336,"MMMM")</f>
        <v>MMMM</v>
      </c>
      <c r="BR336" s="231" t="s">
        <v>255</v>
      </c>
      <c r="BS336" s="231">
        <f t="shared" si="105"/>
        <v>16</v>
      </c>
      <c r="BT336" s="231">
        <v>17</v>
      </c>
      <c r="BU336" s="231" t="s">
        <v>481</v>
      </c>
      <c r="BV336" s="231">
        <v>1</v>
      </c>
      <c r="BW336" s="231"/>
      <c r="BX336" s="231"/>
      <c r="BY336" s="231"/>
      <c r="BZ336" s="238">
        <f t="shared" si="106"/>
        <v>0</v>
      </c>
      <c r="CA336" s="231"/>
      <c r="CB336" s="231" t="str">
        <f t="shared" si="120"/>
        <v>Хонқа тумани ҳокими ўринбосари</v>
      </c>
      <c r="CC336" s="231" t="s">
        <v>358</v>
      </c>
      <c r="CD336" s="231" t="s">
        <v>359</v>
      </c>
      <c r="CE336" s="231" t="s">
        <v>204</v>
      </c>
      <c r="CF336" s="231" t="s">
        <v>1370</v>
      </c>
      <c r="CG336" s="231" t="s">
        <v>472</v>
      </c>
      <c r="CH336" s="231"/>
      <c r="CI336" s="231"/>
      <c r="CJ336" s="231"/>
      <c r="CK336" s="243">
        <v>2</v>
      </c>
      <c r="CL336" s="243">
        <v>3</v>
      </c>
      <c r="CM336" s="244">
        <f t="shared" si="117"/>
        <v>1</v>
      </c>
      <c r="CN336" s="243">
        <v>5</v>
      </c>
      <c r="CO336" s="243">
        <f t="shared" si="118"/>
        <v>6</v>
      </c>
      <c r="CP336" s="245">
        <f t="shared" si="119"/>
        <v>3</v>
      </c>
      <c r="CR336" s="226"/>
    </row>
    <row r="337" spans="1:96" s="246" customFormat="1" ht="39" customHeight="1" x14ac:dyDescent="0.25">
      <c r="A337" s="227">
        <v>12</v>
      </c>
      <c r="B337" s="228">
        <f t="shared" si="116"/>
        <v>328</v>
      </c>
      <c r="C337" s="229">
        <v>19401</v>
      </c>
      <c r="D337" s="228" t="s">
        <v>185</v>
      </c>
      <c r="E337" s="228" t="s">
        <v>2</v>
      </c>
      <c r="F337" s="230" t="s">
        <v>10</v>
      </c>
      <c r="G337" s="231" t="s">
        <v>1518</v>
      </c>
      <c r="H337" s="231" t="s">
        <v>1519</v>
      </c>
      <c r="I337" s="230" t="s">
        <v>1520</v>
      </c>
      <c r="J337" s="232">
        <f t="shared" si="110"/>
        <v>0</v>
      </c>
      <c r="K337" s="232">
        <v>45066</v>
      </c>
      <c r="L337" s="230" t="s">
        <v>189</v>
      </c>
      <c r="M337" s="233">
        <v>308876390</v>
      </c>
      <c r="N337" s="228" t="s">
        <v>1521</v>
      </c>
      <c r="O337" s="228" t="s">
        <v>252</v>
      </c>
      <c r="P337" s="230" t="s">
        <v>193</v>
      </c>
      <c r="Q337" s="230" t="s">
        <v>355</v>
      </c>
      <c r="R337" s="230"/>
      <c r="S337" s="230" t="s">
        <v>195</v>
      </c>
      <c r="T337" s="230" t="s">
        <v>184</v>
      </c>
      <c r="U337" s="234">
        <v>120</v>
      </c>
      <c r="V337" s="234">
        <v>70</v>
      </c>
      <c r="W337" s="234">
        <v>0</v>
      </c>
      <c r="X337" s="234">
        <v>0</v>
      </c>
      <c r="Y337" s="234">
        <v>5</v>
      </c>
      <c r="Z337" s="235">
        <f t="shared" si="111"/>
        <v>1680.5</v>
      </c>
      <c r="AA337" s="235">
        <f t="shared" si="111"/>
        <v>1680.5</v>
      </c>
      <c r="AB337" s="236">
        <f t="shared" si="111"/>
        <v>1681</v>
      </c>
      <c r="AC337" s="236">
        <f t="shared" si="111"/>
        <v>1681</v>
      </c>
      <c r="AD337" s="234">
        <v>847.5</v>
      </c>
      <c r="AE337" s="234">
        <v>847.5</v>
      </c>
      <c r="AF337" s="237">
        <v>848</v>
      </c>
      <c r="AG337" s="237">
        <v>848</v>
      </c>
      <c r="AH337" s="234"/>
      <c r="AI337" s="234">
        <v>0</v>
      </c>
      <c r="AJ337" s="237">
        <v>0</v>
      </c>
      <c r="AK337" s="237">
        <v>0</v>
      </c>
      <c r="AL337" s="234">
        <v>70</v>
      </c>
      <c r="AM337" s="234">
        <v>70</v>
      </c>
      <c r="AN337" s="237">
        <v>70</v>
      </c>
      <c r="AO337" s="237">
        <v>70</v>
      </c>
      <c r="AP337" s="234"/>
      <c r="AQ337" s="234">
        <v>0</v>
      </c>
      <c r="AR337" s="237">
        <v>0</v>
      </c>
      <c r="AS337" s="237">
        <v>0</v>
      </c>
      <c r="AT337" s="230"/>
      <c r="AU337" s="230"/>
      <c r="AV337" s="238">
        <f t="shared" si="112"/>
        <v>2</v>
      </c>
      <c r="AW337" s="238">
        <f t="shared" si="112"/>
        <v>2</v>
      </c>
      <c r="AX337" s="234">
        <v>2</v>
      </c>
      <c r="AY337" s="234">
        <v>2</v>
      </c>
      <c r="AZ337" s="229"/>
      <c r="BA337" s="234">
        <v>0</v>
      </c>
      <c r="BB337" s="229"/>
      <c r="BC337" s="234">
        <v>0</v>
      </c>
      <c r="BD337" s="232">
        <v>45066</v>
      </c>
      <c r="BE337" s="232">
        <v>45071</v>
      </c>
      <c r="BF337" s="239" t="s">
        <v>1522</v>
      </c>
      <c r="BG337" s="230" t="s">
        <v>357</v>
      </c>
      <c r="BH337" s="230">
        <v>0</v>
      </c>
      <c r="BI337" s="240"/>
      <c r="BJ337" s="241">
        <v>0</v>
      </c>
      <c r="BK337" s="242" t="s">
        <v>468</v>
      </c>
      <c r="BL337" s="242"/>
      <c r="BM337" s="242" t="s">
        <v>332</v>
      </c>
      <c r="BN337" s="231" t="s">
        <v>200</v>
      </c>
      <c r="BO337" s="231">
        <f t="shared" si="113"/>
        <v>2023</v>
      </c>
      <c r="BP337" s="231">
        <f t="shared" si="114"/>
        <v>2</v>
      </c>
      <c r="BQ337" s="231" t="s">
        <v>218</v>
      </c>
      <c r="BR337" s="231"/>
      <c r="BS337" s="231">
        <f t="shared" si="105"/>
        <v>20</v>
      </c>
      <c r="BT337" s="231"/>
      <c r="BU337" s="231" t="s">
        <v>218</v>
      </c>
      <c r="BV337" s="231"/>
      <c r="BW337" s="231"/>
      <c r="BX337" s="231"/>
      <c r="BY337" s="231"/>
      <c r="BZ337" s="238">
        <f t="shared" si="106"/>
        <v>0</v>
      </c>
      <c r="CA337" s="231"/>
      <c r="CB337" s="231" t="str">
        <f t="shared" si="120"/>
        <v>Хонқа тумани ҳокими ўринбосари</v>
      </c>
      <c r="CC337" s="231" t="s">
        <v>358</v>
      </c>
      <c r="CD337" s="231" t="s">
        <v>359</v>
      </c>
      <c r="CE337" s="231" t="s">
        <v>204</v>
      </c>
      <c r="CF337" s="231" t="s">
        <v>1376</v>
      </c>
      <c r="CG337" s="231" t="s">
        <v>204</v>
      </c>
      <c r="CH337" s="231"/>
      <c r="CI337" s="231"/>
      <c r="CJ337" s="231"/>
      <c r="CK337" s="243">
        <v>22</v>
      </c>
      <c r="CL337" s="243">
        <v>34</v>
      </c>
      <c r="CM337" s="244">
        <f t="shared" si="117"/>
        <v>12</v>
      </c>
      <c r="CN337" s="243">
        <v>1</v>
      </c>
      <c r="CO337" s="243">
        <f t="shared" si="118"/>
        <v>13</v>
      </c>
      <c r="CP337" s="245">
        <f t="shared" si="119"/>
        <v>11</v>
      </c>
      <c r="CR337" s="226"/>
    </row>
    <row r="338" spans="1:96" s="246" customFormat="1" ht="39" customHeight="1" x14ac:dyDescent="0.25">
      <c r="A338" s="227">
        <v>12</v>
      </c>
      <c r="B338" s="228">
        <f t="shared" si="116"/>
        <v>329</v>
      </c>
      <c r="C338" s="229">
        <v>19416</v>
      </c>
      <c r="D338" s="228" t="s">
        <v>185</v>
      </c>
      <c r="E338" s="228" t="s">
        <v>2</v>
      </c>
      <c r="F338" s="230" t="s">
        <v>10</v>
      </c>
      <c r="G338" s="231" t="s">
        <v>1523</v>
      </c>
      <c r="H338" s="231" t="s">
        <v>1372</v>
      </c>
      <c r="I338" s="230" t="s">
        <v>1524</v>
      </c>
      <c r="J338" s="232">
        <f t="shared" si="110"/>
        <v>0</v>
      </c>
      <c r="K338" s="232">
        <v>44977</v>
      </c>
      <c r="L338" s="230" t="s">
        <v>189</v>
      </c>
      <c r="M338" s="233">
        <v>308685621</v>
      </c>
      <c r="N338" s="228" t="s">
        <v>1389</v>
      </c>
      <c r="O338" s="228" t="s">
        <v>277</v>
      </c>
      <c r="P338" s="230" t="s">
        <v>213</v>
      </c>
      <c r="Q338" s="230" t="s">
        <v>822</v>
      </c>
      <c r="R338" s="230"/>
      <c r="S338" s="230" t="s">
        <v>1021</v>
      </c>
      <c r="T338" s="230">
        <v>1400</v>
      </c>
      <c r="U338" s="234">
        <v>110</v>
      </c>
      <c r="V338" s="234">
        <v>107.8</v>
      </c>
      <c r="W338" s="234">
        <v>0</v>
      </c>
      <c r="X338" s="234">
        <v>0</v>
      </c>
      <c r="Y338" s="234">
        <v>4.4000000000000004</v>
      </c>
      <c r="Z338" s="235">
        <f t="shared" si="111"/>
        <v>330</v>
      </c>
      <c r="AA338" s="235">
        <f t="shared" si="111"/>
        <v>330</v>
      </c>
      <c r="AB338" s="236">
        <f t="shared" si="111"/>
        <v>330</v>
      </c>
      <c r="AC338" s="236">
        <f t="shared" si="111"/>
        <v>330</v>
      </c>
      <c r="AD338" s="234">
        <v>150</v>
      </c>
      <c r="AE338" s="234">
        <v>150</v>
      </c>
      <c r="AF338" s="237">
        <v>150</v>
      </c>
      <c r="AG338" s="237">
        <v>150</v>
      </c>
      <c r="AH338" s="234">
        <v>180</v>
      </c>
      <c r="AI338" s="234">
        <v>180</v>
      </c>
      <c r="AJ338" s="237">
        <v>180</v>
      </c>
      <c r="AK338" s="237">
        <v>180</v>
      </c>
      <c r="AL338" s="234"/>
      <c r="AM338" s="234">
        <v>0</v>
      </c>
      <c r="AN338" s="237">
        <v>0</v>
      </c>
      <c r="AO338" s="237">
        <v>0</v>
      </c>
      <c r="AP338" s="234"/>
      <c r="AQ338" s="234">
        <v>0</v>
      </c>
      <c r="AR338" s="237">
        <v>0</v>
      </c>
      <c r="AS338" s="237">
        <v>0</v>
      </c>
      <c r="AT338" s="230"/>
      <c r="AU338" s="230"/>
      <c r="AV338" s="238">
        <f t="shared" si="112"/>
        <v>5</v>
      </c>
      <c r="AW338" s="238">
        <f t="shared" si="112"/>
        <v>5</v>
      </c>
      <c r="AX338" s="234">
        <v>5</v>
      </c>
      <c r="AY338" s="234">
        <v>5</v>
      </c>
      <c r="AZ338" s="229"/>
      <c r="BA338" s="229">
        <v>0</v>
      </c>
      <c r="BB338" s="229"/>
      <c r="BC338" s="229">
        <v>0</v>
      </c>
      <c r="BD338" s="232">
        <v>44977</v>
      </c>
      <c r="BE338" s="232">
        <v>44974</v>
      </c>
      <c r="BF338" s="239" t="s">
        <v>356</v>
      </c>
      <c r="BG338" s="230" t="s">
        <v>217</v>
      </c>
      <c r="BH338" s="230">
        <v>0</v>
      </c>
      <c r="BI338" s="240"/>
      <c r="BJ338" s="241">
        <v>0</v>
      </c>
      <c r="BK338" s="242" t="s">
        <v>468</v>
      </c>
      <c r="BL338" s="242"/>
      <c r="BM338" s="242" t="s">
        <v>332</v>
      </c>
      <c r="BN338" s="231" t="s">
        <v>200</v>
      </c>
      <c r="BO338" s="231">
        <f t="shared" si="113"/>
        <v>2023</v>
      </c>
      <c r="BP338" s="231">
        <f t="shared" si="114"/>
        <v>1</v>
      </c>
      <c r="BQ338" s="231" t="str">
        <f>+TEXT(BD338,"MMMM")</f>
        <v>MMMM</v>
      </c>
      <c r="BR338" s="231" t="s">
        <v>201</v>
      </c>
      <c r="BS338" s="231">
        <f t="shared" si="105"/>
        <v>20</v>
      </c>
      <c r="BT338" s="231">
        <v>24</v>
      </c>
      <c r="BU338" s="231" t="s">
        <v>201</v>
      </c>
      <c r="BV338" s="231">
        <v>1</v>
      </c>
      <c r="BW338" s="231"/>
      <c r="BX338" s="231"/>
      <c r="BY338" s="231"/>
      <c r="BZ338" s="238">
        <f t="shared" si="106"/>
        <v>0</v>
      </c>
      <c r="CA338" s="231"/>
      <c r="CB338" s="231" t="str">
        <f t="shared" si="120"/>
        <v>Хонқа тумани ҳокими ўринбосари</v>
      </c>
      <c r="CC338" s="231" t="s">
        <v>304</v>
      </c>
      <c r="CD338" s="231" t="s">
        <v>305</v>
      </c>
      <c r="CE338" s="231" t="s">
        <v>206</v>
      </c>
      <c r="CF338" s="231" t="s">
        <v>1376</v>
      </c>
      <c r="CG338" s="231" t="s">
        <v>204</v>
      </c>
      <c r="CH338" s="231"/>
      <c r="CI338" s="231"/>
      <c r="CJ338" s="231"/>
      <c r="CK338" s="243">
        <v>4</v>
      </c>
      <c r="CL338" s="243">
        <v>4</v>
      </c>
      <c r="CM338" s="244">
        <f t="shared" si="117"/>
        <v>0</v>
      </c>
      <c r="CN338" s="243">
        <v>5</v>
      </c>
      <c r="CO338" s="243">
        <f t="shared" si="118"/>
        <v>5</v>
      </c>
      <c r="CP338" s="245">
        <f t="shared" si="119"/>
        <v>0</v>
      </c>
      <c r="CR338" s="226"/>
    </row>
    <row r="339" spans="1:96" s="246" customFormat="1" ht="39" customHeight="1" x14ac:dyDescent="0.25">
      <c r="A339" s="227">
        <v>12</v>
      </c>
      <c r="B339" s="228">
        <f t="shared" si="116"/>
        <v>330</v>
      </c>
      <c r="C339" s="229">
        <v>19394</v>
      </c>
      <c r="D339" s="228" t="s">
        <v>185</v>
      </c>
      <c r="E339" s="228" t="s">
        <v>2</v>
      </c>
      <c r="F339" s="230" t="s">
        <v>10</v>
      </c>
      <c r="G339" s="231" t="s">
        <v>1525</v>
      </c>
      <c r="H339" s="231" t="s">
        <v>1526</v>
      </c>
      <c r="I339" s="230" t="s">
        <v>1527</v>
      </c>
      <c r="J339" s="232">
        <f t="shared" si="110"/>
        <v>0</v>
      </c>
      <c r="K339" s="232">
        <v>45036</v>
      </c>
      <c r="L339" s="230" t="s">
        <v>189</v>
      </c>
      <c r="M339" s="233">
        <v>308069754</v>
      </c>
      <c r="N339" s="228" t="s">
        <v>1491</v>
      </c>
      <c r="O339" s="228" t="s">
        <v>192</v>
      </c>
      <c r="P339" s="230" t="s">
        <v>193</v>
      </c>
      <c r="Q339" s="230" t="s">
        <v>447</v>
      </c>
      <c r="R339" s="230"/>
      <c r="S339" s="230" t="s">
        <v>195</v>
      </c>
      <c r="T339" s="230" t="s">
        <v>184</v>
      </c>
      <c r="U339" s="234">
        <v>200</v>
      </c>
      <c r="V339" s="234">
        <v>133.33333333333334</v>
      </c>
      <c r="W339" s="234">
        <v>0</v>
      </c>
      <c r="X339" s="234">
        <v>0</v>
      </c>
      <c r="Y339" s="234">
        <v>8</v>
      </c>
      <c r="Z339" s="235">
        <f t="shared" si="111"/>
        <v>285</v>
      </c>
      <c r="AA339" s="235">
        <f t="shared" si="111"/>
        <v>285</v>
      </c>
      <c r="AB339" s="236">
        <f t="shared" si="111"/>
        <v>285</v>
      </c>
      <c r="AC339" s="236">
        <f t="shared" si="111"/>
        <v>285</v>
      </c>
      <c r="AD339" s="234">
        <v>150</v>
      </c>
      <c r="AE339" s="234">
        <v>150</v>
      </c>
      <c r="AF339" s="237">
        <v>150</v>
      </c>
      <c r="AG339" s="237">
        <v>150</v>
      </c>
      <c r="AH339" s="234">
        <v>135</v>
      </c>
      <c r="AI339" s="234">
        <v>135</v>
      </c>
      <c r="AJ339" s="237">
        <v>135</v>
      </c>
      <c r="AK339" s="237">
        <v>135</v>
      </c>
      <c r="AL339" s="234"/>
      <c r="AM339" s="234">
        <v>0</v>
      </c>
      <c r="AN339" s="237">
        <v>0</v>
      </c>
      <c r="AO339" s="237">
        <v>0</v>
      </c>
      <c r="AP339" s="234"/>
      <c r="AQ339" s="234">
        <v>0</v>
      </c>
      <c r="AR339" s="237">
        <v>0</v>
      </c>
      <c r="AS339" s="237">
        <v>0</v>
      </c>
      <c r="AT339" s="230"/>
      <c r="AU339" s="230"/>
      <c r="AV339" s="238">
        <f t="shared" si="112"/>
        <v>3</v>
      </c>
      <c r="AW339" s="238">
        <f t="shared" si="112"/>
        <v>3</v>
      </c>
      <c r="AX339" s="234">
        <v>3</v>
      </c>
      <c r="AY339" s="234">
        <v>3</v>
      </c>
      <c r="AZ339" s="229"/>
      <c r="BA339" s="234">
        <v>0</v>
      </c>
      <c r="BB339" s="229"/>
      <c r="BC339" s="234">
        <v>0</v>
      </c>
      <c r="BD339" s="232">
        <v>45036</v>
      </c>
      <c r="BE339" s="232">
        <v>45026</v>
      </c>
      <c r="BF339" s="239" t="s">
        <v>326</v>
      </c>
      <c r="BG339" s="230" t="s">
        <v>197</v>
      </c>
      <c r="BH339" s="230">
        <v>0</v>
      </c>
      <c r="BI339" s="240"/>
      <c r="BJ339" s="241">
        <v>0</v>
      </c>
      <c r="BK339" s="242" t="s">
        <v>468</v>
      </c>
      <c r="BL339" s="242"/>
      <c r="BM339" s="242" t="s">
        <v>332</v>
      </c>
      <c r="BN339" s="231" t="s">
        <v>200</v>
      </c>
      <c r="BO339" s="231">
        <f t="shared" si="113"/>
        <v>2023</v>
      </c>
      <c r="BP339" s="231">
        <f t="shared" si="114"/>
        <v>2</v>
      </c>
      <c r="BQ339" s="231" t="str">
        <f>+TEXT(BD339,"MMMM")</f>
        <v>MMMM</v>
      </c>
      <c r="BR339" s="231" t="s">
        <v>232</v>
      </c>
      <c r="BS339" s="231">
        <f t="shared" si="105"/>
        <v>20</v>
      </c>
      <c r="BT339" s="231">
        <v>14</v>
      </c>
      <c r="BU339" s="231" t="s">
        <v>232</v>
      </c>
      <c r="BV339" s="231">
        <v>2</v>
      </c>
      <c r="BW339" s="231"/>
      <c r="BX339" s="231"/>
      <c r="BY339" s="231"/>
      <c r="BZ339" s="238">
        <f t="shared" si="106"/>
        <v>0</v>
      </c>
      <c r="CA339" s="231"/>
      <c r="CB339" s="231" t="str">
        <f t="shared" si="120"/>
        <v>Хонқа тумани ҳокими ўринбосари</v>
      </c>
      <c r="CC339" s="231" t="s">
        <v>202</v>
      </c>
      <c r="CD339" s="231" t="s">
        <v>1381</v>
      </c>
      <c r="CE339" s="231" t="s">
        <v>206</v>
      </c>
      <c r="CF339" s="231" t="s">
        <v>1376</v>
      </c>
      <c r="CG339" s="231" t="s">
        <v>204</v>
      </c>
      <c r="CH339" s="231"/>
      <c r="CI339" s="231"/>
      <c r="CJ339" s="231"/>
      <c r="CK339" s="243">
        <v>1</v>
      </c>
      <c r="CL339" s="243">
        <v>1</v>
      </c>
      <c r="CM339" s="244">
        <f t="shared" si="117"/>
        <v>0</v>
      </c>
      <c r="CN339" s="243"/>
      <c r="CO339" s="243">
        <f t="shared" si="118"/>
        <v>0</v>
      </c>
      <c r="CP339" s="245">
        <f t="shared" si="119"/>
        <v>-3</v>
      </c>
      <c r="CR339" s="226"/>
    </row>
    <row r="340" spans="1:96" s="246" customFormat="1" ht="39" customHeight="1" x14ac:dyDescent="0.25">
      <c r="A340" s="227">
        <v>12</v>
      </c>
      <c r="B340" s="228">
        <f t="shared" si="116"/>
        <v>331</v>
      </c>
      <c r="C340" s="229">
        <v>19400</v>
      </c>
      <c r="D340" s="228" t="s">
        <v>185</v>
      </c>
      <c r="E340" s="228" t="s">
        <v>2</v>
      </c>
      <c r="F340" s="230" t="s">
        <v>10</v>
      </c>
      <c r="G340" s="231" t="s">
        <v>1528</v>
      </c>
      <c r="H340" s="231" t="s">
        <v>1519</v>
      </c>
      <c r="I340" s="230" t="s">
        <v>1529</v>
      </c>
      <c r="J340" s="232">
        <f t="shared" si="110"/>
        <v>0</v>
      </c>
      <c r="K340" s="232">
        <v>45011</v>
      </c>
      <c r="L340" s="230" t="s">
        <v>189</v>
      </c>
      <c r="M340" s="233">
        <v>308057373</v>
      </c>
      <c r="N340" s="228" t="s">
        <v>1521</v>
      </c>
      <c r="O340" s="228" t="s">
        <v>252</v>
      </c>
      <c r="P340" s="230" t="s">
        <v>193</v>
      </c>
      <c r="Q340" s="230" t="s">
        <v>355</v>
      </c>
      <c r="R340" s="230"/>
      <c r="S340" s="230" t="s">
        <v>195</v>
      </c>
      <c r="T340" s="230" t="s">
        <v>184</v>
      </c>
      <c r="U340" s="234">
        <v>300</v>
      </c>
      <c r="V340" s="234">
        <v>225</v>
      </c>
      <c r="W340" s="234">
        <v>0</v>
      </c>
      <c r="X340" s="234">
        <v>0</v>
      </c>
      <c r="Y340" s="234">
        <v>12</v>
      </c>
      <c r="Z340" s="235">
        <f t="shared" si="111"/>
        <v>1943.3333333333335</v>
      </c>
      <c r="AA340" s="235">
        <f t="shared" si="111"/>
        <v>1943.3333333333335</v>
      </c>
      <c r="AB340" s="236">
        <f t="shared" si="111"/>
        <v>1943.3333333333335</v>
      </c>
      <c r="AC340" s="236">
        <f t="shared" si="111"/>
        <v>1943.3333333333335</v>
      </c>
      <c r="AD340" s="234">
        <v>753.33333333333348</v>
      </c>
      <c r="AE340" s="234">
        <v>753.33333333333348</v>
      </c>
      <c r="AF340" s="237">
        <v>753.33333333333348</v>
      </c>
      <c r="AG340" s="237">
        <v>753.33333333333348</v>
      </c>
      <c r="AH340" s="234"/>
      <c r="AI340" s="234">
        <v>0</v>
      </c>
      <c r="AJ340" s="237">
        <v>1190</v>
      </c>
      <c r="AK340" s="237">
        <v>1190</v>
      </c>
      <c r="AL340" s="234">
        <v>100</v>
      </c>
      <c r="AM340" s="234">
        <v>100</v>
      </c>
      <c r="AN340" s="237">
        <v>0</v>
      </c>
      <c r="AO340" s="237">
        <v>0</v>
      </c>
      <c r="AP340" s="234"/>
      <c r="AQ340" s="234">
        <v>0</v>
      </c>
      <c r="AR340" s="237">
        <v>0</v>
      </c>
      <c r="AS340" s="237">
        <v>0</v>
      </c>
      <c r="AT340" s="230"/>
      <c r="AU340" s="230"/>
      <c r="AV340" s="238">
        <f t="shared" si="112"/>
        <v>3</v>
      </c>
      <c r="AW340" s="238">
        <f t="shared" si="112"/>
        <v>5</v>
      </c>
      <c r="AX340" s="234">
        <v>3</v>
      </c>
      <c r="AY340" s="234">
        <v>5</v>
      </c>
      <c r="AZ340" s="229"/>
      <c r="BA340" s="234">
        <v>0</v>
      </c>
      <c r="BB340" s="229"/>
      <c r="BC340" s="234">
        <v>0</v>
      </c>
      <c r="BD340" s="232">
        <v>45011</v>
      </c>
      <c r="BE340" s="232">
        <v>45013</v>
      </c>
      <c r="BF340" s="239" t="s">
        <v>0</v>
      </c>
      <c r="BG340" s="230" t="s">
        <v>357</v>
      </c>
      <c r="BH340" s="230"/>
      <c r="BI340" s="240"/>
      <c r="BJ340" s="241"/>
      <c r="BK340" s="242" t="s">
        <v>468</v>
      </c>
      <c r="BL340" s="242"/>
      <c r="BM340" s="242" t="s">
        <v>332</v>
      </c>
      <c r="BN340" s="231" t="s">
        <v>200</v>
      </c>
      <c r="BO340" s="231">
        <f t="shared" si="113"/>
        <v>2023</v>
      </c>
      <c r="BP340" s="231">
        <f t="shared" si="114"/>
        <v>1</v>
      </c>
      <c r="BQ340" s="231" t="str">
        <f>+TEXT(BD340,"MMMM")</f>
        <v>MMMM</v>
      </c>
      <c r="BR340" s="231" t="s">
        <v>255</v>
      </c>
      <c r="BS340" s="231">
        <f t="shared" si="105"/>
        <v>26</v>
      </c>
      <c r="BT340" s="231">
        <v>31</v>
      </c>
      <c r="BU340" s="231" t="s">
        <v>255</v>
      </c>
      <c r="BV340" s="231">
        <v>1</v>
      </c>
      <c r="BW340" s="231"/>
      <c r="BX340" s="231"/>
      <c r="BY340" s="231"/>
      <c r="BZ340" s="238">
        <f t="shared" si="106"/>
        <v>2</v>
      </c>
      <c r="CA340" s="231"/>
      <c r="CB340" s="231" t="str">
        <f t="shared" si="120"/>
        <v>Хонқа тумани ҳокими ўринбосари</v>
      </c>
      <c r="CC340" s="231" t="s">
        <v>358</v>
      </c>
      <c r="CD340" s="231" t="s">
        <v>359</v>
      </c>
      <c r="CE340" s="231" t="s">
        <v>204</v>
      </c>
      <c r="CF340" s="231" t="s">
        <v>1376</v>
      </c>
      <c r="CG340" s="231" t="s">
        <v>204</v>
      </c>
      <c r="CH340" s="231"/>
      <c r="CI340" s="231"/>
      <c r="CJ340" s="231"/>
      <c r="CK340" s="243">
        <v>8</v>
      </c>
      <c r="CL340" s="243">
        <v>7</v>
      </c>
      <c r="CM340" s="244">
        <f t="shared" si="117"/>
        <v>-1</v>
      </c>
      <c r="CN340" s="243">
        <v>5</v>
      </c>
      <c r="CO340" s="243">
        <f t="shared" si="118"/>
        <v>4</v>
      </c>
      <c r="CP340" s="245">
        <f t="shared" si="119"/>
        <v>1</v>
      </c>
      <c r="CR340" s="226"/>
    </row>
    <row r="341" spans="1:96" s="246" customFormat="1" ht="39" customHeight="1" x14ac:dyDescent="0.25">
      <c r="A341" s="227">
        <v>12</v>
      </c>
      <c r="B341" s="228">
        <f t="shared" si="116"/>
        <v>332</v>
      </c>
      <c r="C341" s="229">
        <v>19409</v>
      </c>
      <c r="D341" s="228" t="s">
        <v>185</v>
      </c>
      <c r="E341" s="228" t="s">
        <v>2</v>
      </c>
      <c r="F341" s="230" t="s">
        <v>10</v>
      </c>
      <c r="G341" s="231" t="s">
        <v>1530</v>
      </c>
      <c r="H341" s="231" t="s">
        <v>1505</v>
      </c>
      <c r="I341" s="230" t="s">
        <v>1531</v>
      </c>
      <c r="J341" s="232">
        <f t="shared" si="110"/>
        <v>0</v>
      </c>
      <c r="K341" s="232">
        <v>45041</v>
      </c>
      <c r="L341" s="230" t="s">
        <v>189</v>
      </c>
      <c r="M341" s="233">
        <v>307976956</v>
      </c>
      <c r="N341" s="228" t="s">
        <v>1486</v>
      </c>
      <c r="O341" s="228" t="s">
        <v>277</v>
      </c>
      <c r="P341" s="230" t="s">
        <v>193</v>
      </c>
      <c r="Q341" s="230" t="s">
        <v>355</v>
      </c>
      <c r="R341" s="230"/>
      <c r="S341" s="230" t="s">
        <v>195</v>
      </c>
      <c r="T341" s="230" t="s">
        <v>184</v>
      </c>
      <c r="U341" s="234">
        <v>100</v>
      </c>
      <c r="V341" s="234">
        <v>66.666666666666671</v>
      </c>
      <c r="W341" s="234">
        <v>0</v>
      </c>
      <c r="X341" s="234">
        <v>0</v>
      </c>
      <c r="Y341" s="234">
        <v>4</v>
      </c>
      <c r="Z341" s="235">
        <f t="shared" si="111"/>
        <v>1660.8333333333333</v>
      </c>
      <c r="AA341" s="235">
        <f t="shared" si="111"/>
        <v>1660.8333333333333</v>
      </c>
      <c r="AB341" s="236">
        <f t="shared" si="111"/>
        <v>1660.8333333333333</v>
      </c>
      <c r="AC341" s="236">
        <f t="shared" si="111"/>
        <v>1660.8333333333333</v>
      </c>
      <c r="AD341" s="234">
        <v>470.83333333333331</v>
      </c>
      <c r="AE341" s="234">
        <v>470.83333333333331</v>
      </c>
      <c r="AF341" s="237">
        <v>470.83333333333331</v>
      </c>
      <c r="AG341" s="237">
        <v>470.83333333333331</v>
      </c>
      <c r="AH341" s="234"/>
      <c r="AI341" s="234">
        <v>0</v>
      </c>
      <c r="AJ341" s="237">
        <v>0</v>
      </c>
      <c r="AK341" s="237">
        <v>0</v>
      </c>
      <c r="AL341" s="234">
        <v>100</v>
      </c>
      <c r="AM341" s="234">
        <v>100</v>
      </c>
      <c r="AN341" s="237">
        <v>100</v>
      </c>
      <c r="AO341" s="237">
        <v>100</v>
      </c>
      <c r="AP341" s="234"/>
      <c r="AQ341" s="234">
        <v>0</v>
      </c>
      <c r="AR341" s="237">
        <v>0</v>
      </c>
      <c r="AS341" s="237">
        <v>0</v>
      </c>
      <c r="AT341" s="230"/>
      <c r="AU341" s="230"/>
      <c r="AV341" s="238">
        <f t="shared" si="112"/>
        <v>2</v>
      </c>
      <c r="AW341" s="238">
        <f t="shared" si="112"/>
        <v>2</v>
      </c>
      <c r="AX341" s="234">
        <v>2</v>
      </c>
      <c r="AY341" s="234">
        <v>2</v>
      </c>
      <c r="AZ341" s="229"/>
      <c r="BA341" s="234">
        <v>0</v>
      </c>
      <c r="BB341" s="229"/>
      <c r="BC341" s="234">
        <v>0</v>
      </c>
      <c r="BD341" s="232">
        <v>45041</v>
      </c>
      <c r="BE341" s="232">
        <v>45041</v>
      </c>
      <c r="BF341" s="239" t="s">
        <v>650</v>
      </c>
      <c r="BG341" s="230" t="s">
        <v>357</v>
      </c>
      <c r="BH341" s="230">
        <v>0</v>
      </c>
      <c r="BI341" s="240"/>
      <c r="BJ341" s="241" t="s">
        <v>615</v>
      </c>
      <c r="BK341" s="242" t="s">
        <v>468</v>
      </c>
      <c r="BL341" s="242"/>
      <c r="BM341" s="242" t="s">
        <v>332</v>
      </c>
      <c r="BN341" s="231" t="s">
        <v>200</v>
      </c>
      <c r="BO341" s="231">
        <f t="shared" si="113"/>
        <v>2023</v>
      </c>
      <c r="BP341" s="231">
        <f t="shared" si="114"/>
        <v>2</v>
      </c>
      <c r="BQ341" s="231" t="str">
        <f>+TEXT(BD341,"MMMM")</f>
        <v>MMMM</v>
      </c>
      <c r="BR341" s="231" t="s">
        <v>232</v>
      </c>
      <c r="BS341" s="231">
        <f t="shared" si="105"/>
        <v>25</v>
      </c>
      <c r="BT341" s="231">
        <v>28</v>
      </c>
      <c r="BU341" s="231" t="s">
        <v>232</v>
      </c>
      <c r="BV341" s="231">
        <v>2</v>
      </c>
      <c r="BW341" s="231"/>
      <c r="BX341" s="231"/>
      <c r="BY341" s="231"/>
      <c r="BZ341" s="238">
        <f t="shared" si="106"/>
        <v>0</v>
      </c>
      <c r="CA341" s="231"/>
      <c r="CB341" s="231" t="str">
        <f t="shared" si="120"/>
        <v>Хонқа тумани ҳокими ўринбосари</v>
      </c>
      <c r="CC341" s="231" t="s">
        <v>358</v>
      </c>
      <c r="CD341" s="231" t="s">
        <v>359</v>
      </c>
      <c r="CE341" s="231" t="s">
        <v>204</v>
      </c>
      <c r="CF341" s="231" t="s">
        <v>1376</v>
      </c>
      <c r="CG341" s="231" t="s">
        <v>204</v>
      </c>
      <c r="CH341" s="231"/>
      <c r="CI341" s="231"/>
      <c r="CJ341" s="231"/>
      <c r="CK341" s="243">
        <v>10</v>
      </c>
      <c r="CL341" s="243">
        <v>12</v>
      </c>
      <c r="CM341" s="244">
        <f t="shared" si="117"/>
        <v>2</v>
      </c>
      <c r="CN341" s="243"/>
      <c r="CO341" s="243">
        <f t="shared" si="118"/>
        <v>2</v>
      </c>
      <c r="CP341" s="245">
        <f t="shared" si="119"/>
        <v>0</v>
      </c>
      <c r="CR341" s="226"/>
    </row>
    <row r="342" spans="1:96" s="246" customFormat="1" ht="39" customHeight="1" x14ac:dyDescent="0.25">
      <c r="A342" s="227">
        <v>12</v>
      </c>
      <c r="B342" s="228">
        <f t="shared" si="116"/>
        <v>333</v>
      </c>
      <c r="C342" s="229">
        <v>19324</v>
      </c>
      <c r="D342" s="228" t="s">
        <v>185</v>
      </c>
      <c r="E342" s="228" t="s">
        <v>2</v>
      </c>
      <c r="F342" s="230" t="s">
        <v>10</v>
      </c>
      <c r="G342" s="231" t="s">
        <v>1532</v>
      </c>
      <c r="H342" s="231" t="s">
        <v>1533</v>
      </c>
      <c r="I342" s="230" t="s">
        <v>1534</v>
      </c>
      <c r="J342" s="232">
        <f t="shared" si="110"/>
        <v>0</v>
      </c>
      <c r="K342" s="232">
        <v>45047</v>
      </c>
      <c r="L342" s="230" t="s">
        <v>189</v>
      </c>
      <c r="M342" s="233">
        <v>307851510</v>
      </c>
      <c r="N342" s="228" t="s">
        <v>1535</v>
      </c>
      <c r="O342" s="228" t="s">
        <v>277</v>
      </c>
      <c r="P342" s="230" t="s">
        <v>193</v>
      </c>
      <c r="Q342" s="230" t="s">
        <v>447</v>
      </c>
      <c r="R342" s="230"/>
      <c r="S342" s="230" t="s">
        <v>195</v>
      </c>
      <c r="T342" s="230" t="s">
        <v>184</v>
      </c>
      <c r="U342" s="234">
        <v>100</v>
      </c>
      <c r="V342" s="234">
        <v>58.333333333333336</v>
      </c>
      <c r="W342" s="234">
        <v>0</v>
      </c>
      <c r="X342" s="234">
        <v>0</v>
      </c>
      <c r="Y342" s="234">
        <v>4</v>
      </c>
      <c r="Z342" s="235">
        <f t="shared" si="111"/>
        <v>500</v>
      </c>
      <c r="AA342" s="235">
        <f t="shared" si="111"/>
        <v>500</v>
      </c>
      <c r="AB342" s="236">
        <f t="shared" si="111"/>
        <v>500</v>
      </c>
      <c r="AC342" s="236">
        <f t="shared" si="111"/>
        <v>500</v>
      </c>
      <c r="AD342" s="234">
        <v>250</v>
      </c>
      <c r="AE342" s="234">
        <v>250</v>
      </c>
      <c r="AF342" s="237">
        <v>250</v>
      </c>
      <c r="AG342" s="237">
        <v>250</v>
      </c>
      <c r="AH342" s="234">
        <v>250</v>
      </c>
      <c r="AI342" s="234">
        <v>250</v>
      </c>
      <c r="AJ342" s="237">
        <v>250</v>
      </c>
      <c r="AK342" s="237">
        <v>250</v>
      </c>
      <c r="AL342" s="234"/>
      <c r="AM342" s="234">
        <v>0</v>
      </c>
      <c r="AN342" s="237">
        <v>0</v>
      </c>
      <c r="AO342" s="237">
        <v>0</v>
      </c>
      <c r="AP342" s="234"/>
      <c r="AQ342" s="234">
        <v>0</v>
      </c>
      <c r="AR342" s="237">
        <v>0</v>
      </c>
      <c r="AS342" s="237">
        <v>0</v>
      </c>
      <c r="AT342" s="230"/>
      <c r="AU342" s="230"/>
      <c r="AV342" s="238">
        <f t="shared" si="112"/>
        <v>3</v>
      </c>
      <c r="AW342" s="238">
        <f t="shared" si="112"/>
        <v>3</v>
      </c>
      <c r="AX342" s="234">
        <v>3</v>
      </c>
      <c r="AY342" s="234">
        <v>3</v>
      </c>
      <c r="AZ342" s="229"/>
      <c r="BA342" s="234">
        <v>0</v>
      </c>
      <c r="BB342" s="229"/>
      <c r="BC342" s="234">
        <v>0</v>
      </c>
      <c r="BD342" s="232">
        <v>45047</v>
      </c>
      <c r="BE342" s="232">
        <v>45015</v>
      </c>
      <c r="BF342" s="239" t="s">
        <v>216</v>
      </c>
      <c r="BG342" s="230" t="s">
        <v>394</v>
      </c>
      <c r="BH342" s="230">
        <v>0</v>
      </c>
      <c r="BI342" s="240"/>
      <c r="BJ342" s="241">
        <v>0</v>
      </c>
      <c r="BK342" s="242" t="s">
        <v>468</v>
      </c>
      <c r="BL342" s="242"/>
      <c r="BM342" s="242" t="s">
        <v>332</v>
      </c>
      <c r="BN342" s="231" t="s">
        <v>200</v>
      </c>
      <c r="BO342" s="231">
        <f t="shared" si="113"/>
        <v>2023</v>
      </c>
      <c r="BP342" s="231">
        <f t="shared" si="114"/>
        <v>2</v>
      </c>
      <c r="BQ342" s="231" t="s">
        <v>218</v>
      </c>
      <c r="BR342" s="231"/>
      <c r="BS342" s="231">
        <f t="shared" si="105"/>
        <v>1</v>
      </c>
      <c r="BT342" s="231">
        <v>31</v>
      </c>
      <c r="BU342" s="231" t="s">
        <v>255</v>
      </c>
      <c r="BV342" s="231">
        <v>1</v>
      </c>
      <c r="BW342" s="231"/>
      <c r="BX342" s="231"/>
      <c r="BY342" s="231"/>
      <c r="BZ342" s="238">
        <f t="shared" si="106"/>
        <v>0</v>
      </c>
      <c r="CA342" s="231"/>
      <c r="CB342" s="231" t="str">
        <f t="shared" si="120"/>
        <v>Хонқа тумани ҳокими ўринбосари</v>
      </c>
      <c r="CC342" s="231" t="s">
        <v>202</v>
      </c>
      <c r="CD342" s="231" t="s">
        <v>1395</v>
      </c>
      <c r="CE342" s="231" t="s">
        <v>204</v>
      </c>
      <c r="CF342" s="231" t="s">
        <v>1370</v>
      </c>
      <c r="CG342" s="231" t="s">
        <v>472</v>
      </c>
      <c r="CH342" s="231"/>
      <c r="CI342" s="231"/>
      <c r="CJ342" s="231"/>
      <c r="CK342" s="243">
        <v>4</v>
      </c>
      <c r="CL342" s="243">
        <v>4</v>
      </c>
      <c r="CM342" s="244">
        <f t="shared" si="117"/>
        <v>0</v>
      </c>
      <c r="CN342" s="243"/>
      <c r="CO342" s="243">
        <f t="shared" si="118"/>
        <v>0</v>
      </c>
      <c r="CP342" s="245">
        <f t="shared" si="119"/>
        <v>-3</v>
      </c>
      <c r="CR342" s="226"/>
    </row>
    <row r="343" spans="1:96" s="246" customFormat="1" ht="39" customHeight="1" x14ac:dyDescent="0.25">
      <c r="A343" s="227">
        <v>12</v>
      </c>
      <c r="B343" s="228">
        <f t="shared" si="116"/>
        <v>334</v>
      </c>
      <c r="C343" s="229">
        <v>19402</v>
      </c>
      <c r="D343" s="228" t="s">
        <v>185</v>
      </c>
      <c r="E343" s="228" t="s">
        <v>2</v>
      </c>
      <c r="F343" s="230" t="s">
        <v>10</v>
      </c>
      <c r="G343" s="231" t="s">
        <v>1536</v>
      </c>
      <c r="H343" s="231" t="s">
        <v>1519</v>
      </c>
      <c r="I343" s="230" t="s">
        <v>1537</v>
      </c>
      <c r="J343" s="232">
        <f t="shared" si="110"/>
        <v>0</v>
      </c>
      <c r="K343" s="232">
        <v>45005</v>
      </c>
      <c r="L343" s="230" t="s">
        <v>189</v>
      </c>
      <c r="M343" s="233">
        <v>306985115</v>
      </c>
      <c r="N343" s="228" t="s">
        <v>1448</v>
      </c>
      <c r="O343" s="228" t="s">
        <v>277</v>
      </c>
      <c r="P343" s="230" t="s">
        <v>193</v>
      </c>
      <c r="Q343" s="230" t="s">
        <v>355</v>
      </c>
      <c r="R343" s="230"/>
      <c r="S343" s="230" t="s">
        <v>195</v>
      </c>
      <c r="T343" s="230" t="s">
        <v>184</v>
      </c>
      <c r="U343" s="234">
        <v>150</v>
      </c>
      <c r="V343" s="234">
        <v>112.5</v>
      </c>
      <c r="W343" s="234">
        <v>0</v>
      </c>
      <c r="X343" s="234">
        <v>0</v>
      </c>
      <c r="Y343" s="234">
        <v>6</v>
      </c>
      <c r="Z343" s="235">
        <f t="shared" si="111"/>
        <v>2586.666666666667</v>
      </c>
      <c r="AA343" s="235">
        <f t="shared" si="111"/>
        <v>2586.666666666667</v>
      </c>
      <c r="AB343" s="236">
        <f t="shared" si="111"/>
        <v>2587</v>
      </c>
      <c r="AC343" s="236">
        <f t="shared" si="111"/>
        <v>2587</v>
      </c>
      <c r="AD343" s="234">
        <v>1337.1666666666667</v>
      </c>
      <c r="AE343" s="234">
        <v>1337.1666666666667</v>
      </c>
      <c r="AF343" s="237">
        <v>1337</v>
      </c>
      <c r="AG343" s="237">
        <v>1337</v>
      </c>
      <c r="AH343" s="234"/>
      <c r="AI343" s="234">
        <v>0</v>
      </c>
      <c r="AJ343" s="237">
        <v>1250</v>
      </c>
      <c r="AK343" s="237">
        <v>1250</v>
      </c>
      <c r="AL343" s="234">
        <v>105</v>
      </c>
      <c r="AM343" s="234">
        <v>105</v>
      </c>
      <c r="AN343" s="237">
        <v>0</v>
      </c>
      <c r="AO343" s="237">
        <v>0</v>
      </c>
      <c r="AP343" s="234"/>
      <c r="AQ343" s="234">
        <v>0</v>
      </c>
      <c r="AR343" s="237">
        <v>0</v>
      </c>
      <c r="AS343" s="237">
        <v>0</v>
      </c>
      <c r="AT343" s="230"/>
      <c r="AU343" s="230"/>
      <c r="AV343" s="238">
        <f t="shared" si="112"/>
        <v>2</v>
      </c>
      <c r="AW343" s="238">
        <f t="shared" si="112"/>
        <v>2</v>
      </c>
      <c r="AX343" s="234">
        <v>2</v>
      </c>
      <c r="AY343" s="234">
        <v>2</v>
      </c>
      <c r="AZ343" s="229"/>
      <c r="BA343" s="234">
        <v>0</v>
      </c>
      <c r="BB343" s="229"/>
      <c r="BC343" s="234">
        <v>0</v>
      </c>
      <c r="BD343" s="232">
        <v>45005</v>
      </c>
      <c r="BE343" s="232">
        <v>45002</v>
      </c>
      <c r="BF343" s="239" t="s">
        <v>0</v>
      </c>
      <c r="BG343" s="230" t="s">
        <v>357</v>
      </c>
      <c r="BH343" s="230">
        <v>0</v>
      </c>
      <c r="BI343" s="240"/>
      <c r="BJ343" s="241">
        <v>0</v>
      </c>
      <c r="BK343" s="242" t="s">
        <v>468</v>
      </c>
      <c r="BL343" s="242"/>
      <c r="BM343" s="242" t="s">
        <v>332</v>
      </c>
      <c r="BN343" s="231" t="s">
        <v>200</v>
      </c>
      <c r="BO343" s="231">
        <f t="shared" si="113"/>
        <v>2023</v>
      </c>
      <c r="BP343" s="231">
        <f t="shared" si="114"/>
        <v>1</v>
      </c>
      <c r="BQ343" s="231" t="str">
        <f>+TEXT(BD343,"MMMM")</f>
        <v>MMMM</v>
      </c>
      <c r="BR343" s="231" t="s">
        <v>255</v>
      </c>
      <c r="BS343" s="231">
        <f t="shared" si="105"/>
        <v>20</v>
      </c>
      <c r="BT343" s="231">
        <v>17</v>
      </c>
      <c r="BU343" s="231" t="s">
        <v>481</v>
      </c>
      <c r="BV343" s="231">
        <v>1</v>
      </c>
      <c r="BW343" s="231"/>
      <c r="BX343" s="231"/>
      <c r="BY343" s="231"/>
      <c r="BZ343" s="238">
        <f t="shared" si="106"/>
        <v>0</v>
      </c>
      <c r="CA343" s="231"/>
      <c r="CB343" s="231" t="str">
        <f t="shared" si="120"/>
        <v>Хонқа тумани ҳокими ўринбосари</v>
      </c>
      <c r="CC343" s="231" t="s">
        <v>358</v>
      </c>
      <c r="CD343" s="231" t="s">
        <v>359</v>
      </c>
      <c r="CE343" s="231" t="s">
        <v>204</v>
      </c>
      <c r="CF343" s="231" t="s">
        <v>1376</v>
      </c>
      <c r="CG343" s="231" t="s">
        <v>204</v>
      </c>
      <c r="CH343" s="231"/>
      <c r="CI343" s="231"/>
      <c r="CJ343" s="231"/>
      <c r="CK343" s="243">
        <v>17</v>
      </c>
      <c r="CL343" s="243">
        <v>23</v>
      </c>
      <c r="CM343" s="244">
        <f t="shared" si="117"/>
        <v>6</v>
      </c>
      <c r="CN343" s="243">
        <v>5</v>
      </c>
      <c r="CO343" s="243">
        <f t="shared" si="118"/>
        <v>11</v>
      </c>
      <c r="CP343" s="245">
        <f t="shared" si="119"/>
        <v>9</v>
      </c>
      <c r="CR343" s="226"/>
    </row>
    <row r="344" spans="1:96" s="246" customFormat="1" ht="39" customHeight="1" x14ac:dyDescent="0.25">
      <c r="A344" s="227">
        <v>12</v>
      </c>
      <c r="B344" s="228">
        <f t="shared" si="116"/>
        <v>335</v>
      </c>
      <c r="C344" s="229">
        <v>19411</v>
      </c>
      <c r="D344" s="228" t="s">
        <v>185</v>
      </c>
      <c r="E344" s="228" t="s">
        <v>2</v>
      </c>
      <c r="F344" s="230" t="s">
        <v>10</v>
      </c>
      <c r="G344" s="231" t="s">
        <v>1538</v>
      </c>
      <c r="H344" s="231" t="s">
        <v>1539</v>
      </c>
      <c r="I344" s="230" t="s">
        <v>1540</v>
      </c>
      <c r="J344" s="232">
        <f t="shared" si="110"/>
        <v>0</v>
      </c>
      <c r="K344" s="232">
        <v>45046</v>
      </c>
      <c r="L344" s="230" t="s">
        <v>189</v>
      </c>
      <c r="M344" s="233">
        <v>306801249</v>
      </c>
      <c r="N344" s="228" t="s">
        <v>1470</v>
      </c>
      <c r="O344" s="228" t="s">
        <v>252</v>
      </c>
      <c r="P344" s="230" t="s">
        <v>213</v>
      </c>
      <c r="Q344" s="230" t="s">
        <v>214</v>
      </c>
      <c r="R344" s="230"/>
      <c r="S344" s="230" t="s">
        <v>215</v>
      </c>
      <c r="T344" s="230">
        <v>24</v>
      </c>
      <c r="U344" s="234">
        <v>120</v>
      </c>
      <c r="V344" s="234">
        <v>80</v>
      </c>
      <c r="W344" s="234">
        <v>0</v>
      </c>
      <c r="X344" s="234">
        <v>0</v>
      </c>
      <c r="Y344" s="234">
        <v>4.8</v>
      </c>
      <c r="Z344" s="235">
        <f t="shared" ref="Z344:AC376" si="121">+AD344+AH344+AL344*11.9+AP344*11.9</f>
        <v>350</v>
      </c>
      <c r="AA344" s="235">
        <f t="shared" si="121"/>
        <v>350</v>
      </c>
      <c r="AB344" s="236">
        <f t="shared" si="121"/>
        <v>350</v>
      </c>
      <c r="AC344" s="236">
        <f t="shared" si="121"/>
        <v>350</v>
      </c>
      <c r="AD344" s="234">
        <v>250</v>
      </c>
      <c r="AE344" s="234">
        <v>250</v>
      </c>
      <c r="AF344" s="237">
        <v>250</v>
      </c>
      <c r="AG344" s="237">
        <v>250</v>
      </c>
      <c r="AH344" s="234">
        <v>100</v>
      </c>
      <c r="AI344" s="234">
        <v>100</v>
      </c>
      <c r="AJ344" s="237">
        <v>100</v>
      </c>
      <c r="AK344" s="237">
        <v>100</v>
      </c>
      <c r="AL344" s="234"/>
      <c r="AM344" s="234">
        <v>0</v>
      </c>
      <c r="AN344" s="237">
        <v>0</v>
      </c>
      <c r="AO344" s="237">
        <v>0</v>
      </c>
      <c r="AP344" s="234"/>
      <c r="AQ344" s="234">
        <v>0</v>
      </c>
      <c r="AR344" s="237">
        <v>0</v>
      </c>
      <c r="AS344" s="237">
        <v>0</v>
      </c>
      <c r="AT344" s="230"/>
      <c r="AU344" s="230"/>
      <c r="AV344" s="238">
        <f t="shared" ref="AV344:AW376" si="122">+AX344+AZ344+BB344</f>
        <v>3</v>
      </c>
      <c r="AW344" s="238">
        <f t="shared" si="122"/>
        <v>3</v>
      </c>
      <c r="AX344" s="234">
        <v>3</v>
      </c>
      <c r="AY344" s="234">
        <v>3</v>
      </c>
      <c r="AZ344" s="229"/>
      <c r="BA344" s="234">
        <v>0</v>
      </c>
      <c r="BB344" s="229"/>
      <c r="BC344" s="234">
        <v>0</v>
      </c>
      <c r="BD344" s="232">
        <v>45046</v>
      </c>
      <c r="BE344" s="232">
        <v>45046</v>
      </c>
      <c r="BF344" s="239" t="s">
        <v>563</v>
      </c>
      <c r="BG344" s="230" t="s">
        <v>217</v>
      </c>
      <c r="BH344" s="230"/>
      <c r="BI344" s="240"/>
      <c r="BJ344" s="241"/>
      <c r="BK344" s="242" t="s">
        <v>468</v>
      </c>
      <c r="BL344" s="242"/>
      <c r="BM344" s="242" t="s">
        <v>332</v>
      </c>
      <c r="BN344" s="231" t="s">
        <v>200</v>
      </c>
      <c r="BO344" s="231">
        <f t="shared" si="113"/>
        <v>2023</v>
      </c>
      <c r="BP344" s="231">
        <f t="shared" si="114"/>
        <v>2</v>
      </c>
      <c r="BQ344" s="231" t="str">
        <f>+TEXT(BD344,"MMMM")</f>
        <v>MMMM</v>
      </c>
      <c r="BR344" s="231" t="s">
        <v>232</v>
      </c>
      <c r="BS344" s="231">
        <f t="shared" si="105"/>
        <v>30</v>
      </c>
      <c r="BT344" s="231"/>
      <c r="BU344" s="231"/>
      <c r="BV344" s="231"/>
      <c r="BW344" s="231"/>
      <c r="BX344" s="231"/>
      <c r="BY344" s="231"/>
      <c r="BZ344" s="238">
        <f t="shared" si="106"/>
        <v>0</v>
      </c>
      <c r="CA344" s="231"/>
      <c r="CB344" s="231" t="str">
        <f t="shared" si="120"/>
        <v>Хонқа тумани ҳокими ўринбосари</v>
      </c>
      <c r="CC344" s="231" t="s">
        <v>219</v>
      </c>
      <c r="CD344" s="231" t="s">
        <v>220</v>
      </c>
      <c r="CE344" s="231" t="s">
        <v>221</v>
      </c>
      <c r="CF344" s="231" t="s">
        <v>1376</v>
      </c>
      <c r="CG344" s="231" t="s">
        <v>204</v>
      </c>
      <c r="CH344" s="231"/>
      <c r="CI344" s="231"/>
      <c r="CJ344" s="231"/>
      <c r="CK344" s="243">
        <v>0</v>
      </c>
      <c r="CL344" s="243">
        <v>1</v>
      </c>
      <c r="CM344" s="244">
        <f t="shared" si="117"/>
        <v>1</v>
      </c>
      <c r="CN344" s="243">
        <v>5</v>
      </c>
      <c r="CO344" s="243">
        <f t="shared" si="118"/>
        <v>6</v>
      </c>
      <c r="CP344" s="245">
        <f t="shared" si="119"/>
        <v>3</v>
      </c>
      <c r="CR344" s="226"/>
    </row>
    <row r="345" spans="1:96" s="246" customFormat="1" ht="39" customHeight="1" x14ac:dyDescent="0.25">
      <c r="A345" s="227">
        <v>12</v>
      </c>
      <c r="B345" s="228">
        <f t="shared" si="116"/>
        <v>336</v>
      </c>
      <c r="C345" s="229">
        <v>19397</v>
      </c>
      <c r="D345" s="228" t="s">
        <v>185</v>
      </c>
      <c r="E345" s="228" t="s">
        <v>2</v>
      </c>
      <c r="F345" s="230" t="s">
        <v>10</v>
      </c>
      <c r="G345" s="231" t="s">
        <v>1541</v>
      </c>
      <c r="H345" s="231" t="s">
        <v>1542</v>
      </c>
      <c r="I345" s="230" t="s">
        <v>1543</v>
      </c>
      <c r="J345" s="232">
        <f t="shared" si="110"/>
        <v>0</v>
      </c>
      <c r="K345" s="232">
        <v>45066</v>
      </c>
      <c r="L345" s="230" t="s">
        <v>189</v>
      </c>
      <c r="M345" s="233">
        <v>306572922</v>
      </c>
      <c r="N345" s="228" t="s">
        <v>1237</v>
      </c>
      <c r="O345" s="228" t="s">
        <v>277</v>
      </c>
      <c r="P345" s="230" t="s">
        <v>193</v>
      </c>
      <c r="Q345" s="230" t="s">
        <v>227</v>
      </c>
      <c r="R345" s="230" t="s">
        <v>1544</v>
      </c>
      <c r="S345" s="230" t="s">
        <v>318</v>
      </c>
      <c r="T345" s="230">
        <v>100</v>
      </c>
      <c r="U345" s="234">
        <v>500</v>
      </c>
      <c r="V345" s="234">
        <v>291.66666666666663</v>
      </c>
      <c r="W345" s="234">
        <v>0</v>
      </c>
      <c r="X345" s="234">
        <v>0</v>
      </c>
      <c r="Y345" s="234">
        <v>20</v>
      </c>
      <c r="Z345" s="235">
        <f t="shared" si="121"/>
        <v>1800</v>
      </c>
      <c r="AA345" s="235">
        <f t="shared" si="121"/>
        <v>1800</v>
      </c>
      <c r="AB345" s="236">
        <f t="shared" si="121"/>
        <v>1800</v>
      </c>
      <c r="AC345" s="236">
        <f t="shared" si="121"/>
        <v>1800</v>
      </c>
      <c r="AD345" s="234">
        <v>1300</v>
      </c>
      <c r="AE345" s="234">
        <v>1300</v>
      </c>
      <c r="AF345" s="237">
        <v>1300</v>
      </c>
      <c r="AG345" s="237">
        <v>1300</v>
      </c>
      <c r="AH345" s="234">
        <v>500</v>
      </c>
      <c r="AI345" s="234">
        <v>500</v>
      </c>
      <c r="AJ345" s="237">
        <v>500</v>
      </c>
      <c r="AK345" s="237">
        <v>500</v>
      </c>
      <c r="AL345" s="234"/>
      <c r="AM345" s="234">
        <v>0</v>
      </c>
      <c r="AN345" s="237">
        <v>0</v>
      </c>
      <c r="AO345" s="237">
        <v>0</v>
      </c>
      <c r="AP345" s="234"/>
      <c r="AQ345" s="234">
        <v>0</v>
      </c>
      <c r="AR345" s="237">
        <v>0</v>
      </c>
      <c r="AS345" s="237">
        <v>0</v>
      </c>
      <c r="AT345" s="230"/>
      <c r="AU345" s="230"/>
      <c r="AV345" s="238">
        <f t="shared" si="122"/>
        <v>30</v>
      </c>
      <c r="AW345" s="238">
        <f t="shared" si="122"/>
        <v>30</v>
      </c>
      <c r="AX345" s="234">
        <v>30</v>
      </c>
      <c r="AY345" s="234">
        <v>30</v>
      </c>
      <c r="AZ345" s="229"/>
      <c r="BA345" s="234">
        <v>0</v>
      </c>
      <c r="BB345" s="229"/>
      <c r="BC345" s="234">
        <v>0</v>
      </c>
      <c r="BD345" s="232">
        <v>45066</v>
      </c>
      <c r="BE345" s="232">
        <v>45056</v>
      </c>
      <c r="BF345" s="239" t="s">
        <v>1503</v>
      </c>
      <c r="BG345" s="230" t="s">
        <v>498</v>
      </c>
      <c r="BH345" s="230">
        <v>0</v>
      </c>
      <c r="BI345" s="240"/>
      <c r="BJ345" s="241">
        <v>0</v>
      </c>
      <c r="BK345" s="242" t="s">
        <v>468</v>
      </c>
      <c r="BL345" s="242"/>
      <c r="BM345" s="242" t="s">
        <v>332</v>
      </c>
      <c r="BN345" s="231" t="s">
        <v>200</v>
      </c>
      <c r="BO345" s="231">
        <f t="shared" si="113"/>
        <v>2023</v>
      </c>
      <c r="BP345" s="231">
        <f t="shared" si="114"/>
        <v>2</v>
      </c>
      <c r="BQ345" s="231" t="s">
        <v>218</v>
      </c>
      <c r="BR345" s="231"/>
      <c r="BS345" s="231">
        <f t="shared" ref="BS345:BS373" si="123">+DAY(BD345)</f>
        <v>20</v>
      </c>
      <c r="BT345" s="231"/>
      <c r="BU345" s="231" t="s">
        <v>218</v>
      </c>
      <c r="BV345" s="231"/>
      <c r="BW345" s="231"/>
      <c r="BX345" s="231"/>
      <c r="BY345" s="231"/>
      <c r="BZ345" s="238">
        <f t="shared" ref="BZ345:BZ373" si="124">+IF(BF345&gt;0,AW345-AV345,0)</f>
        <v>0</v>
      </c>
      <c r="CA345" s="231"/>
      <c r="CB345" s="231" t="str">
        <f t="shared" si="120"/>
        <v>Хонқа тумани ҳокими ўринбосари</v>
      </c>
      <c r="CC345" s="231" t="s">
        <v>233</v>
      </c>
      <c r="CD345" s="231" t="s">
        <v>234</v>
      </c>
      <c r="CE345" s="231" t="s">
        <v>206</v>
      </c>
      <c r="CF345" s="231" t="s">
        <v>1376</v>
      </c>
      <c r="CG345" s="231" t="s">
        <v>204</v>
      </c>
      <c r="CH345" s="231"/>
      <c r="CI345" s="231"/>
      <c r="CJ345" s="231"/>
      <c r="CK345" s="243">
        <v>54</v>
      </c>
      <c r="CL345" s="243">
        <v>55</v>
      </c>
      <c r="CM345" s="244">
        <f t="shared" si="117"/>
        <v>1</v>
      </c>
      <c r="CN345" s="243">
        <v>3</v>
      </c>
      <c r="CO345" s="243">
        <f t="shared" si="118"/>
        <v>4</v>
      </c>
      <c r="CP345" s="245">
        <f t="shared" si="119"/>
        <v>-26</v>
      </c>
      <c r="CR345" s="226"/>
    </row>
    <row r="346" spans="1:96" s="246" customFormat="1" ht="39" customHeight="1" x14ac:dyDescent="0.25">
      <c r="A346" s="227">
        <v>12</v>
      </c>
      <c r="B346" s="228">
        <f t="shared" si="116"/>
        <v>337</v>
      </c>
      <c r="C346" s="229">
        <v>19396</v>
      </c>
      <c r="D346" s="228" t="s">
        <v>185</v>
      </c>
      <c r="E346" s="228" t="s">
        <v>2</v>
      </c>
      <c r="F346" s="230" t="s">
        <v>10</v>
      </c>
      <c r="G346" s="231" t="s">
        <v>1545</v>
      </c>
      <c r="H346" s="231" t="s">
        <v>1546</v>
      </c>
      <c r="I346" s="230" t="s">
        <v>1547</v>
      </c>
      <c r="J346" s="232">
        <f t="shared" si="110"/>
        <v>0</v>
      </c>
      <c r="K346" s="232">
        <v>45041</v>
      </c>
      <c r="L346" s="230" t="s">
        <v>189</v>
      </c>
      <c r="M346" s="233">
        <v>306398118</v>
      </c>
      <c r="N346" s="228" t="s">
        <v>1548</v>
      </c>
      <c r="O346" s="228" t="s">
        <v>192</v>
      </c>
      <c r="P346" s="230" t="s">
        <v>240</v>
      </c>
      <c r="Q346" s="230" t="s">
        <v>278</v>
      </c>
      <c r="R346" s="230" t="s">
        <v>279</v>
      </c>
      <c r="S346" s="230" t="s">
        <v>280</v>
      </c>
      <c r="T346" s="230">
        <v>10</v>
      </c>
      <c r="U346" s="234">
        <v>100</v>
      </c>
      <c r="V346" s="234">
        <v>66.666666666666671</v>
      </c>
      <c r="W346" s="234">
        <v>0</v>
      </c>
      <c r="X346" s="234">
        <v>0</v>
      </c>
      <c r="Y346" s="234">
        <v>4</v>
      </c>
      <c r="Z346" s="235">
        <f t="shared" si="121"/>
        <v>2832</v>
      </c>
      <c r="AA346" s="235">
        <f t="shared" si="121"/>
        <v>2832</v>
      </c>
      <c r="AB346" s="236">
        <f t="shared" si="121"/>
        <v>2832</v>
      </c>
      <c r="AC346" s="236">
        <f t="shared" si="121"/>
        <v>2832</v>
      </c>
      <c r="AD346" s="234">
        <v>852</v>
      </c>
      <c r="AE346" s="234">
        <v>852</v>
      </c>
      <c r="AF346" s="237">
        <v>852</v>
      </c>
      <c r="AG346" s="237">
        <v>852</v>
      </c>
      <c r="AH346" s="234">
        <v>1980</v>
      </c>
      <c r="AI346" s="234">
        <v>1980</v>
      </c>
      <c r="AJ346" s="237">
        <v>1980</v>
      </c>
      <c r="AK346" s="237">
        <v>1980</v>
      </c>
      <c r="AL346" s="234"/>
      <c r="AM346" s="234">
        <v>0</v>
      </c>
      <c r="AN346" s="237">
        <v>0</v>
      </c>
      <c r="AO346" s="237">
        <v>0</v>
      </c>
      <c r="AP346" s="234"/>
      <c r="AQ346" s="234">
        <v>0</v>
      </c>
      <c r="AR346" s="237">
        <v>0</v>
      </c>
      <c r="AS346" s="237">
        <v>0</v>
      </c>
      <c r="AT346" s="230"/>
      <c r="AU346" s="230"/>
      <c r="AV346" s="238">
        <f t="shared" si="122"/>
        <v>6</v>
      </c>
      <c r="AW346" s="238">
        <f t="shared" si="122"/>
        <v>6</v>
      </c>
      <c r="AX346" s="234">
        <v>6</v>
      </c>
      <c r="AY346" s="234">
        <v>6</v>
      </c>
      <c r="AZ346" s="229"/>
      <c r="BA346" s="234">
        <v>0</v>
      </c>
      <c r="BB346" s="229"/>
      <c r="BC346" s="234">
        <v>0</v>
      </c>
      <c r="BD346" s="232">
        <v>45041</v>
      </c>
      <c r="BE346" s="232">
        <v>45041</v>
      </c>
      <c r="BF346" s="239" t="s">
        <v>574</v>
      </c>
      <c r="BG346" s="230" t="s">
        <v>197</v>
      </c>
      <c r="BH346" s="230">
        <v>0</v>
      </c>
      <c r="BI346" s="240"/>
      <c r="BJ346" s="241" t="s">
        <v>615</v>
      </c>
      <c r="BK346" s="242" t="s">
        <v>468</v>
      </c>
      <c r="BL346" s="242"/>
      <c r="BM346" s="242" t="s">
        <v>332</v>
      </c>
      <c r="BN346" s="231" t="s">
        <v>200</v>
      </c>
      <c r="BO346" s="231">
        <f t="shared" si="113"/>
        <v>2023</v>
      </c>
      <c r="BP346" s="231">
        <f t="shared" si="114"/>
        <v>2</v>
      </c>
      <c r="BQ346" s="231" t="str">
        <f>+TEXT(BD346,"MMMM")</f>
        <v>MMMM</v>
      </c>
      <c r="BR346" s="231" t="s">
        <v>232</v>
      </c>
      <c r="BS346" s="231">
        <f t="shared" si="123"/>
        <v>25</v>
      </c>
      <c r="BT346" s="231">
        <v>28</v>
      </c>
      <c r="BU346" s="231" t="s">
        <v>232</v>
      </c>
      <c r="BV346" s="231">
        <v>2</v>
      </c>
      <c r="BW346" s="231"/>
      <c r="BX346" s="231"/>
      <c r="BY346" s="231"/>
      <c r="BZ346" s="238">
        <f t="shared" si="124"/>
        <v>0</v>
      </c>
      <c r="CA346" s="231"/>
      <c r="CB346" s="231" t="str">
        <f t="shared" si="120"/>
        <v>Хонқа тумани ҳокими ўринбосари</v>
      </c>
      <c r="CC346" s="231" t="s">
        <v>219</v>
      </c>
      <c r="CD346" s="231" t="s">
        <v>220</v>
      </c>
      <c r="CE346" s="231" t="s">
        <v>221</v>
      </c>
      <c r="CF346" s="231" t="s">
        <v>1376</v>
      </c>
      <c r="CG346" s="231" t="s">
        <v>204</v>
      </c>
      <c r="CH346" s="231"/>
      <c r="CI346" s="231"/>
      <c r="CJ346" s="231"/>
      <c r="CK346" s="243">
        <v>3</v>
      </c>
      <c r="CL346" s="243">
        <v>2</v>
      </c>
      <c r="CM346" s="244">
        <f t="shared" si="117"/>
        <v>-1</v>
      </c>
      <c r="CN346" s="243">
        <v>1</v>
      </c>
      <c r="CO346" s="243">
        <f t="shared" si="118"/>
        <v>0</v>
      </c>
      <c r="CP346" s="245">
        <f t="shared" si="119"/>
        <v>-6</v>
      </c>
      <c r="CR346" s="226"/>
    </row>
    <row r="347" spans="1:96" s="246" customFormat="1" ht="39" customHeight="1" x14ac:dyDescent="0.25">
      <c r="A347" s="227">
        <v>12</v>
      </c>
      <c r="B347" s="228">
        <f t="shared" si="116"/>
        <v>338</v>
      </c>
      <c r="C347" s="229">
        <v>19395</v>
      </c>
      <c r="D347" s="228" t="s">
        <v>185</v>
      </c>
      <c r="E347" s="228" t="s">
        <v>2</v>
      </c>
      <c r="F347" s="230" t="s">
        <v>10</v>
      </c>
      <c r="G347" s="231" t="s">
        <v>1549</v>
      </c>
      <c r="H347" s="231" t="s">
        <v>1550</v>
      </c>
      <c r="I347" s="230" t="s">
        <v>1551</v>
      </c>
      <c r="J347" s="232">
        <f t="shared" si="110"/>
        <v>0</v>
      </c>
      <c r="K347" s="232">
        <v>44977</v>
      </c>
      <c r="L347" s="230" t="s">
        <v>189</v>
      </c>
      <c r="M347" s="233">
        <v>306385197</v>
      </c>
      <c r="N347" s="228" t="s">
        <v>1502</v>
      </c>
      <c r="O347" s="228" t="s">
        <v>192</v>
      </c>
      <c r="P347" s="230" t="s">
        <v>193</v>
      </c>
      <c r="Q347" s="230" t="s">
        <v>355</v>
      </c>
      <c r="R347" s="230"/>
      <c r="S347" s="230" t="s">
        <v>195</v>
      </c>
      <c r="T347" s="230" t="s">
        <v>184</v>
      </c>
      <c r="U347" s="234">
        <v>100</v>
      </c>
      <c r="V347" s="234">
        <v>83.333333333333343</v>
      </c>
      <c r="W347" s="234">
        <v>0</v>
      </c>
      <c r="X347" s="234">
        <v>0</v>
      </c>
      <c r="Y347" s="234">
        <v>4</v>
      </c>
      <c r="Z347" s="235">
        <f t="shared" si="121"/>
        <v>1950</v>
      </c>
      <c r="AA347" s="235">
        <f t="shared" si="121"/>
        <v>1950</v>
      </c>
      <c r="AB347" s="236">
        <f t="shared" si="121"/>
        <v>1950</v>
      </c>
      <c r="AC347" s="236">
        <f t="shared" si="121"/>
        <v>1950</v>
      </c>
      <c r="AD347" s="234">
        <v>450</v>
      </c>
      <c r="AE347" s="234">
        <v>450</v>
      </c>
      <c r="AF347" s="237">
        <v>450</v>
      </c>
      <c r="AG347" s="237">
        <v>450</v>
      </c>
      <c r="AH347" s="234">
        <v>1500</v>
      </c>
      <c r="AI347" s="234">
        <v>1500</v>
      </c>
      <c r="AJ347" s="237">
        <v>1500</v>
      </c>
      <c r="AK347" s="237">
        <v>1500</v>
      </c>
      <c r="AL347" s="234"/>
      <c r="AM347" s="234">
        <v>0</v>
      </c>
      <c r="AN347" s="237">
        <v>0</v>
      </c>
      <c r="AO347" s="237">
        <v>0</v>
      </c>
      <c r="AP347" s="234"/>
      <c r="AQ347" s="234">
        <v>0</v>
      </c>
      <c r="AR347" s="237">
        <v>0</v>
      </c>
      <c r="AS347" s="237">
        <v>0</v>
      </c>
      <c r="AT347" s="230"/>
      <c r="AU347" s="230"/>
      <c r="AV347" s="238">
        <f t="shared" si="122"/>
        <v>3</v>
      </c>
      <c r="AW347" s="238">
        <f t="shared" si="122"/>
        <v>5</v>
      </c>
      <c r="AX347" s="234">
        <v>3</v>
      </c>
      <c r="AY347" s="234">
        <v>5</v>
      </c>
      <c r="AZ347" s="229"/>
      <c r="BA347" s="229">
        <v>0</v>
      </c>
      <c r="BB347" s="229"/>
      <c r="BC347" s="229">
        <v>0</v>
      </c>
      <c r="BD347" s="232">
        <v>44977</v>
      </c>
      <c r="BE347" s="232">
        <v>44981</v>
      </c>
      <c r="BF347" s="239" t="s">
        <v>0</v>
      </c>
      <c r="BG347" s="230" t="s">
        <v>197</v>
      </c>
      <c r="BH347" s="230">
        <v>0</v>
      </c>
      <c r="BI347" s="240"/>
      <c r="BJ347" s="241">
        <v>0</v>
      </c>
      <c r="BK347" s="242" t="s">
        <v>468</v>
      </c>
      <c r="BL347" s="242"/>
      <c r="BM347" s="242" t="s">
        <v>332</v>
      </c>
      <c r="BN347" s="231" t="s">
        <v>200</v>
      </c>
      <c r="BO347" s="231">
        <f t="shared" si="113"/>
        <v>2023</v>
      </c>
      <c r="BP347" s="231">
        <f t="shared" si="114"/>
        <v>1</v>
      </c>
      <c r="BQ347" s="231" t="str">
        <f>+TEXT(BD347,"MMMM")</f>
        <v>MMMM</v>
      </c>
      <c r="BR347" s="231" t="s">
        <v>201</v>
      </c>
      <c r="BS347" s="231">
        <f t="shared" si="123"/>
        <v>20</v>
      </c>
      <c r="BT347" s="231">
        <v>24</v>
      </c>
      <c r="BU347" s="231" t="s">
        <v>201</v>
      </c>
      <c r="BV347" s="231">
        <v>1</v>
      </c>
      <c r="BW347" s="231"/>
      <c r="BX347" s="231"/>
      <c r="BY347" s="231"/>
      <c r="BZ347" s="238">
        <f t="shared" si="124"/>
        <v>2</v>
      </c>
      <c r="CA347" s="231"/>
      <c r="CB347" s="231" t="str">
        <f t="shared" si="120"/>
        <v>Хонқа тумани ҳокими ўринбосари</v>
      </c>
      <c r="CC347" s="231" t="s">
        <v>358</v>
      </c>
      <c r="CD347" s="231" t="s">
        <v>359</v>
      </c>
      <c r="CE347" s="231" t="s">
        <v>204</v>
      </c>
      <c r="CF347" s="231" t="s">
        <v>1376</v>
      </c>
      <c r="CG347" s="231" t="s">
        <v>204</v>
      </c>
      <c r="CH347" s="231"/>
      <c r="CI347" s="231"/>
      <c r="CJ347" s="231"/>
      <c r="CK347" s="243">
        <v>2</v>
      </c>
      <c r="CL347" s="243">
        <v>3</v>
      </c>
      <c r="CM347" s="244">
        <f t="shared" si="117"/>
        <v>1</v>
      </c>
      <c r="CN347" s="243"/>
      <c r="CO347" s="243">
        <f t="shared" si="118"/>
        <v>1</v>
      </c>
      <c r="CP347" s="245">
        <f t="shared" si="119"/>
        <v>-2</v>
      </c>
      <c r="CR347" s="226"/>
    </row>
    <row r="348" spans="1:96" s="246" customFormat="1" ht="39" customHeight="1" x14ac:dyDescent="0.25">
      <c r="A348" s="227">
        <v>12</v>
      </c>
      <c r="B348" s="228">
        <f t="shared" si="116"/>
        <v>339</v>
      </c>
      <c r="C348" s="229">
        <v>19365</v>
      </c>
      <c r="D348" s="228" t="s">
        <v>185</v>
      </c>
      <c r="E348" s="228" t="s">
        <v>2</v>
      </c>
      <c r="F348" s="230" t="s">
        <v>10</v>
      </c>
      <c r="G348" s="231" t="s">
        <v>1552</v>
      </c>
      <c r="H348" s="231" t="s">
        <v>1553</v>
      </c>
      <c r="I348" s="230" t="s">
        <v>1554</v>
      </c>
      <c r="J348" s="232">
        <f t="shared" si="110"/>
        <v>0</v>
      </c>
      <c r="K348" s="232">
        <v>45087</v>
      </c>
      <c r="L348" s="230" t="s">
        <v>189</v>
      </c>
      <c r="M348" s="233">
        <v>306078530</v>
      </c>
      <c r="N348" s="228" t="s">
        <v>1555</v>
      </c>
      <c r="O348" s="228" t="s">
        <v>192</v>
      </c>
      <c r="P348" s="230" t="s">
        <v>213</v>
      </c>
      <c r="Q348" s="230" t="s">
        <v>303</v>
      </c>
      <c r="R348" s="230"/>
      <c r="S348" s="230" t="s">
        <v>1021</v>
      </c>
      <c r="T348" s="230">
        <v>200</v>
      </c>
      <c r="U348" s="234">
        <v>100</v>
      </c>
      <c r="V348" s="234">
        <v>50</v>
      </c>
      <c r="W348" s="234">
        <v>0</v>
      </c>
      <c r="X348" s="234">
        <v>0</v>
      </c>
      <c r="Y348" s="234">
        <v>4</v>
      </c>
      <c r="Z348" s="235">
        <f t="shared" si="121"/>
        <v>130</v>
      </c>
      <c r="AA348" s="235">
        <f t="shared" si="121"/>
        <v>130</v>
      </c>
      <c r="AB348" s="236">
        <f t="shared" si="121"/>
        <v>130</v>
      </c>
      <c r="AC348" s="236">
        <f t="shared" si="121"/>
        <v>130</v>
      </c>
      <c r="AD348" s="234">
        <v>80</v>
      </c>
      <c r="AE348" s="234">
        <v>80</v>
      </c>
      <c r="AF348" s="237">
        <v>80</v>
      </c>
      <c r="AG348" s="237">
        <v>80</v>
      </c>
      <c r="AH348" s="234">
        <v>50</v>
      </c>
      <c r="AI348" s="234">
        <v>50</v>
      </c>
      <c r="AJ348" s="237">
        <v>50</v>
      </c>
      <c r="AK348" s="237">
        <v>50</v>
      </c>
      <c r="AL348" s="234"/>
      <c r="AM348" s="234">
        <v>0</v>
      </c>
      <c r="AN348" s="237">
        <v>0</v>
      </c>
      <c r="AO348" s="237">
        <v>0</v>
      </c>
      <c r="AP348" s="234"/>
      <c r="AQ348" s="234">
        <v>0</v>
      </c>
      <c r="AR348" s="237">
        <v>0</v>
      </c>
      <c r="AS348" s="237">
        <v>0</v>
      </c>
      <c r="AT348" s="230"/>
      <c r="AU348" s="230"/>
      <c r="AV348" s="238">
        <f t="shared" si="122"/>
        <v>4</v>
      </c>
      <c r="AW348" s="238">
        <f t="shared" si="122"/>
        <v>4</v>
      </c>
      <c r="AX348" s="234">
        <v>4</v>
      </c>
      <c r="AY348" s="234">
        <v>4</v>
      </c>
      <c r="AZ348" s="229"/>
      <c r="BA348" s="234">
        <v>0</v>
      </c>
      <c r="BB348" s="229"/>
      <c r="BC348" s="234">
        <v>0</v>
      </c>
      <c r="BD348" s="232">
        <v>45087</v>
      </c>
      <c r="BE348" s="232">
        <v>45093</v>
      </c>
      <c r="BF348" s="239" t="s">
        <v>1556</v>
      </c>
      <c r="BG348" s="230" t="s">
        <v>231</v>
      </c>
      <c r="BH348" s="230">
        <v>0</v>
      </c>
      <c r="BI348" s="240"/>
      <c r="BJ348" s="241">
        <v>0</v>
      </c>
      <c r="BK348" s="242" t="s">
        <v>468</v>
      </c>
      <c r="BL348" s="242"/>
      <c r="BM348" s="242" t="s">
        <v>332</v>
      </c>
      <c r="BN348" s="231" t="s">
        <v>200</v>
      </c>
      <c r="BO348" s="231">
        <f t="shared" si="113"/>
        <v>2023</v>
      </c>
      <c r="BP348" s="231">
        <f t="shared" si="114"/>
        <v>2</v>
      </c>
      <c r="BQ348" s="231" t="str">
        <f>+TEXT(BD348,"MMMM")</f>
        <v>MMMM</v>
      </c>
      <c r="BR348" s="231"/>
      <c r="BS348" s="231">
        <f t="shared" si="123"/>
        <v>10</v>
      </c>
      <c r="BT348" s="231"/>
      <c r="BU348" s="231" t="s">
        <v>241</v>
      </c>
      <c r="BV348" s="231"/>
      <c r="BW348" s="231"/>
      <c r="BX348" s="231"/>
      <c r="BY348" s="231"/>
      <c r="BZ348" s="238">
        <f t="shared" si="124"/>
        <v>0</v>
      </c>
      <c r="CA348" s="231"/>
      <c r="CB348" s="231" t="str">
        <f t="shared" si="120"/>
        <v>Хонқа тумани ҳокими ўринбосари</v>
      </c>
      <c r="CC348" s="231" t="s">
        <v>304</v>
      </c>
      <c r="CD348" s="231" t="s">
        <v>305</v>
      </c>
      <c r="CE348" s="231" t="s">
        <v>206</v>
      </c>
      <c r="CF348" s="231" t="s">
        <v>1390</v>
      </c>
      <c r="CG348" s="231" t="s">
        <v>206</v>
      </c>
      <c r="CH348" s="231"/>
      <c r="CI348" s="231"/>
      <c r="CJ348" s="231"/>
      <c r="CK348" s="243">
        <v>2</v>
      </c>
      <c r="CL348" s="243">
        <v>0</v>
      </c>
      <c r="CM348" s="244">
        <f t="shared" si="117"/>
        <v>-2</v>
      </c>
      <c r="CN348" s="243"/>
      <c r="CO348" s="243">
        <f t="shared" si="118"/>
        <v>-2</v>
      </c>
      <c r="CP348" s="245">
        <f t="shared" si="119"/>
        <v>-6</v>
      </c>
      <c r="CR348" s="226"/>
    </row>
    <row r="349" spans="1:96" s="246" customFormat="1" ht="39" customHeight="1" x14ac:dyDescent="0.25">
      <c r="A349" s="227">
        <v>12</v>
      </c>
      <c r="B349" s="228">
        <f t="shared" si="116"/>
        <v>340</v>
      </c>
      <c r="C349" s="229">
        <v>19363</v>
      </c>
      <c r="D349" s="228" t="s">
        <v>185</v>
      </c>
      <c r="E349" s="228" t="s">
        <v>2</v>
      </c>
      <c r="F349" s="230" t="s">
        <v>10</v>
      </c>
      <c r="G349" s="231" t="s">
        <v>1557</v>
      </c>
      <c r="H349" s="231" t="s">
        <v>1558</v>
      </c>
      <c r="I349" s="230" t="s">
        <v>1559</v>
      </c>
      <c r="J349" s="232">
        <f t="shared" si="110"/>
        <v>0</v>
      </c>
      <c r="K349" s="232">
        <v>45061</v>
      </c>
      <c r="L349" s="230" t="s">
        <v>189</v>
      </c>
      <c r="M349" s="233">
        <v>306046848</v>
      </c>
      <c r="N349" s="228" t="s">
        <v>1237</v>
      </c>
      <c r="O349" s="228" t="s">
        <v>277</v>
      </c>
      <c r="P349" s="230" t="s">
        <v>240</v>
      </c>
      <c r="Q349" s="230" t="s">
        <v>278</v>
      </c>
      <c r="R349" s="230" t="s">
        <v>279</v>
      </c>
      <c r="S349" s="230" t="s">
        <v>280</v>
      </c>
      <c r="T349" s="230">
        <v>10</v>
      </c>
      <c r="U349" s="234">
        <v>100</v>
      </c>
      <c r="V349" s="234">
        <v>58.333333333333336</v>
      </c>
      <c r="W349" s="234">
        <v>0</v>
      </c>
      <c r="X349" s="234">
        <v>0</v>
      </c>
      <c r="Y349" s="234">
        <v>4</v>
      </c>
      <c r="Z349" s="235">
        <f t="shared" si="121"/>
        <v>350</v>
      </c>
      <c r="AA349" s="235">
        <f t="shared" si="121"/>
        <v>350</v>
      </c>
      <c r="AB349" s="236">
        <f t="shared" si="121"/>
        <v>350</v>
      </c>
      <c r="AC349" s="236">
        <f t="shared" si="121"/>
        <v>350</v>
      </c>
      <c r="AD349" s="234">
        <v>250</v>
      </c>
      <c r="AE349" s="234">
        <v>250</v>
      </c>
      <c r="AF349" s="237">
        <v>250</v>
      </c>
      <c r="AG349" s="237">
        <v>250</v>
      </c>
      <c r="AH349" s="234">
        <v>100</v>
      </c>
      <c r="AI349" s="234">
        <v>100</v>
      </c>
      <c r="AJ349" s="237">
        <v>100</v>
      </c>
      <c r="AK349" s="237">
        <v>100</v>
      </c>
      <c r="AL349" s="234"/>
      <c r="AM349" s="234">
        <v>0</v>
      </c>
      <c r="AN349" s="237">
        <v>0</v>
      </c>
      <c r="AO349" s="237">
        <v>0</v>
      </c>
      <c r="AP349" s="234"/>
      <c r="AQ349" s="234">
        <v>0</v>
      </c>
      <c r="AR349" s="237">
        <v>0</v>
      </c>
      <c r="AS349" s="237">
        <v>0</v>
      </c>
      <c r="AT349" s="230"/>
      <c r="AU349" s="230"/>
      <c r="AV349" s="238">
        <f t="shared" si="122"/>
        <v>3</v>
      </c>
      <c r="AW349" s="238">
        <f t="shared" si="122"/>
        <v>3</v>
      </c>
      <c r="AX349" s="234">
        <v>3</v>
      </c>
      <c r="AY349" s="234">
        <v>3</v>
      </c>
      <c r="AZ349" s="229"/>
      <c r="BA349" s="234">
        <v>0</v>
      </c>
      <c r="BB349" s="229"/>
      <c r="BC349" s="234">
        <v>0</v>
      </c>
      <c r="BD349" s="232">
        <v>45061</v>
      </c>
      <c r="BE349" s="232">
        <v>45064</v>
      </c>
      <c r="BF349" s="239" t="s">
        <v>1560</v>
      </c>
      <c r="BG349" s="230" t="s">
        <v>231</v>
      </c>
      <c r="BH349" s="230">
        <v>0</v>
      </c>
      <c r="BI349" s="240"/>
      <c r="BJ349" s="260"/>
      <c r="BK349" s="242" t="s">
        <v>468</v>
      </c>
      <c r="BL349" s="242"/>
      <c r="BM349" s="242" t="s">
        <v>332</v>
      </c>
      <c r="BN349" s="231" t="s">
        <v>200</v>
      </c>
      <c r="BO349" s="231">
        <f t="shared" si="113"/>
        <v>2023</v>
      </c>
      <c r="BP349" s="231">
        <f t="shared" si="114"/>
        <v>2</v>
      </c>
      <c r="BQ349" s="231" t="s">
        <v>218</v>
      </c>
      <c r="BR349" s="231"/>
      <c r="BS349" s="231">
        <f t="shared" si="123"/>
        <v>15</v>
      </c>
      <c r="BT349" s="231"/>
      <c r="BU349" s="231" t="s">
        <v>218</v>
      </c>
      <c r="BV349" s="231"/>
      <c r="BW349" s="231"/>
      <c r="BX349" s="231"/>
      <c r="BY349" s="231"/>
      <c r="BZ349" s="238">
        <f t="shared" si="124"/>
        <v>0</v>
      </c>
      <c r="CA349" s="231"/>
      <c r="CB349" s="231" t="str">
        <f t="shared" si="120"/>
        <v>Хонқа тумани ҳокими ўринбосари</v>
      </c>
      <c r="CC349" s="231" t="s">
        <v>219</v>
      </c>
      <c r="CD349" s="231" t="s">
        <v>220</v>
      </c>
      <c r="CE349" s="231" t="s">
        <v>221</v>
      </c>
      <c r="CF349" s="231" t="s">
        <v>1390</v>
      </c>
      <c r="CG349" s="231" t="s">
        <v>206</v>
      </c>
      <c r="CH349" s="231"/>
      <c r="CI349" s="231"/>
      <c r="CJ349" s="231"/>
      <c r="CK349" s="243">
        <v>2</v>
      </c>
      <c r="CL349" s="243">
        <v>2</v>
      </c>
      <c r="CM349" s="244">
        <f t="shared" si="117"/>
        <v>0</v>
      </c>
      <c r="CN349" s="243"/>
      <c r="CO349" s="243">
        <f t="shared" si="118"/>
        <v>0</v>
      </c>
      <c r="CP349" s="245">
        <f t="shared" si="119"/>
        <v>-3</v>
      </c>
      <c r="CR349" s="226"/>
    </row>
    <row r="350" spans="1:96" s="246" customFormat="1" ht="39" customHeight="1" x14ac:dyDescent="0.25">
      <c r="A350" s="227">
        <v>12</v>
      </c>
      <c r="B350" s="228">
        <f t="shared" si="116"/>
        <v>341</v>
      </c>
      <c r="C350" s="229">
        <v>19407</v>
      </c>
      <c r="D350" s="228" t="s">
        <v>185</v>
      </c>
      <c r="E350" s="228" t="s">
        <v>2</v>
      </c>
      <c r="F350" s="230" t="s">
        <v>10</v>
      </c>
      <c r="G350" s="231" t="s">
        <v>1561</v>
      </c>
      <c r="H350" s="231" t="s">
        <v>1505</v>
      </c>
      <c r="I350" s="230" t="s">
        <v>1562</v>
      </c>
      <c r="J350" s="232">
        <f t="shared" si="110"/>
        <v>0</v>
      </c>
      <c r="K350" s="232">
        <v>45041</v>
      </c>
      <c r="L350" s="230" t="s">
        <v>189</v>
      </c>
      <c r="M350" s="233">
        <v>305857274</v>
      </c>
      <c r="N350" s="228" t="s">
        <v>1521</v>
      </c>
      <c r="O350" s="228" t="s">
        <v>252</v>
      </c>
      <c r="P350" s="230" t="s">
        <v>193</v>
      </c>
      <c r="Q350" s="230" t="s">
        <v>355</v>
      </c>
      <c r="R350" s="230"/>
      <c r="S350" s="230" t="s">
        <v>195</v>
      </c>
      <c r="T350" s="230" t="s">
        <v>184</v>
      </c>
      <c r="U350" s="234">
        <v>100</v>
      </c>
      <c r="V350" s="234">
        <v>66.666666666666671</v>
      </c>
      <c r="W350" s="234">
        <v>0</v>
      </c>
      <c r="X350" s="234">
        <v>0</v>
      </c>
      <c r="Y350" s="234">
        <v>4</v>
      </c>
      <c r="Z350" s="235">
        <f t="shared" si="121"/>
        <v>917.4</v>
      </c>
      <c r="AA350" s="235">
        <f t="shared" si="121"/>
        <v>917.4</v>
      </c>
      <c r="AB350" s="236">
        <f t="shared" si="121"/>
        <v>917</v>
      </c>
      <c r="AC350" s="236">
        <f t="shared" si="121"/>
        <v>917</v>
      </c>
      <c r="AD350" s="234">
        <v>203.4</v>
      </c>
      <c r="AE350" s="234">
        <v>203.4</v>
      </c>
      <c r="AF350" s="237">
        <v>203</v>
      </c>
      <c r="AG350" s="237">
        <v>203</v>
      </c>
      <c r="AH350" s="234"/>
      <c r="AI350" s="234">
        <v>0</v>
      </c>
      <c r="AJ350" s="237">
        <v>0</v>
      </c>
      <c r="AK350" s="237">
        <v>0</v>
      </c>
      <c r="AL350" s="234">
        <v>60</v>
      </c>
      <c r="AM350" s="234">
        <v>60</v>
      </c>
      <c r="AN350" s="237">
        <v>60</v>
      </c>
      <c r="AO350" s="237">
        <v>60</v>
      </c>
      <c r="AP350" s="234"/>
      <c r="AQ350" s="234">
        <v>0</v>
      </c>
      <c r="AR350" s="237">
        <v>0</v>
      </c>
      <c r="AS350" s="237">
        <v>0</v>
      </c>
      <c r="AT350" s="230"/>
      <c r="AU350" s="230"/>
      <c r="AV350" s="238">
        <f t="shared" si="122"/>
        <v>2</v>
      </c>
      <c r="AW350" s="238">
        <f t="shared" si="122"/>
        <v>2</v>
      </c>
      <c r="AX350" s="234">
        <v>2</v>
      </c>
      <c r="AY350" s="234">
        <v>2</v>
      </c>
      <c r="AZ350" s="229"/>
      <c r="BA350" s="234">
        <v>0</v>
      </c>
      <c r="BB350" s="229"/>
      <c r="BC350" s="234">
        <v>0</v>
      </c>
      <c r="BD350" s="232">
        <v>45041</v>
      </c>
      <c r="BE350" s="232">
        <v>45041</v>
      </c>
      <c r="BF350" s="239" t="s">
        <v>537</v>
      </c>
      <c r="BG350" s="230" t="s">
        <v>357</v>
      </c>
      <c r="BH350" s="230" t="s">
        <v>920</v>
      </c>
      <c r="BI350" s="240">
        <v>45046</v>
      </c>
      <c r="BJ350" s="241" t="s">
        <v>1369</v>
      </c>
      <c r="BK350" s="242" t="s">
        <v>468</v>
      </c>
      <c r="BL350" s="242"/>
      <c r="BM350" s="242" t="s">
        <v>332</v>
      </c>
      <c r="BN350" s="231" t="s">
        <v>200</v>
      </c>
      <c r="BO350" s="231">
        <f t="shared" si="113"/>
        <v>2023</v>
      </c>
      <c r="BP350" s="231">
        <f t="shared" si="114"/>
        <v>2</v>
      </c>
      <c r="BQ350" s="231" t="str">
        <f>+TEXT(BD350,"MMMM")</f>
        <v>MMMM</v>
      </c>
      <c r="BR350" s="231" t="s">
        <v>232</v>
      </c>
      <c r="BS350" s="231">
        <f t="shared" si="123"/>
        <v>25</v>
      </c>
      <c r="BT350" s="231">
        <v>28</v>
      </c>
      <c r="BU350" s="231" t="s">
        <v>232</v>
      </c>
      <c r="BV350" s="231">
        <v>2</v>
      </c>
      <c r="BW350" s="231"/>
      <c r="BX350" s="231"/>
      <c r="BY350" s="231"/>
      <c r="BZ350" s="238">
        <f t="shared" si="124"/>
        <v>0</v>
      </c>
      <c r="CA350" s="231"/>
      <c r="CB350" s="231" t="str">
        <f t="shared" si="120"/>
        <v>Хонқа тумани ҳокими ўринбосари</v>
      </c>
      <c r="CC350" s="231" t="s">
        <v>358</v>
      </c>
      <c r="CD350" s="231" t="s">
        <v>359</v>
      </c>
      <c r="CE350" s="231" t="s">
        <v>204</v>
      </c>
      <c r="CF350" s="231" t="s">
        <v>1376</v>
      </c>
      <c r="CG350" s="231" t="s">
        <v>204</v>
      </c>
      <c r="CH350" s="231"/>
      <c r="CI350" s="231"/>
      <c r="CJ350" s="231"/>
      <c r="CK350" s="243">
        <v>15</v>
      </c>
      <c r="CL350" s="243">
        <v>17</v>
      </c>
      <c r="CM350" s="244">
        <f t="shared" si="117"/>
        <v>2</v>
      </c>
      <c r="CN350" s="243"/>
      <c r="CO350" s="243">
        <f t="shared" si="118"/>
        <v>2</v>
      </c>
      <c r="CP350" s="245">
        <f t="shared" si="119"/>
        <v>0</v>
      </c>
      <c r="CR350" s="226"/>
    </row>
    <row r="351" spans="1:96" s="246" customFormat="1" ht="39" customHeight="1" x14ac:dyDescent="0.25">
      <c r="A351" s="227">
        <v>12</v>
      </c>
      <c r="B351" s="228">
        <f t="shared" si="116"/>
        <v>342</v>
      </c>
      <c r="C351" s="229">
        <v>20643</v>
      </c>
      <c r="D351" s="228" t="s">
        <v>333</v>
      </c>
      <c r="E351" s="228" t="s">
        <v>2</v>
      </c>
      <c r="F351" s="230" t="s">
        <v>10</v>
      </c>
      <c r="G351" s="231" t="s">
        <v>1563</v>
      </c>
      <c r="H351" s="231" t="s">
        <v>1564</v>
      </c>
      <c r="I351" s="230" t="s">
        <v>1565</v>
      </c>
      <c r="J351" s="232">
        <f t="shared" si="110"/>
        <v>0</v>
      </c>
      <c r="K351" s="232">
        <v>45061</v>
      </c>
      <c r="L351" s="230" t="s">
        <v>189</v>
      </c>
      <c r="M351" s="233">
        <v>305737454</v>
      </c>
      <c r="N351" s="228" t="s">
        <v>1521</v>
      </c>
      <c r="O351" s="228" t="s">
        <v>252</v>
      </c>
      <c r="P351" s="230" t="s">
        <v>213</v>
      </c>
      <c r="Q351" s="230" t="s">
        <v>550</v>
      </c>
      <c r="R351" s="230"/>
      <c r="S351" s="230" t="s">
        <v>215</v>
      </c>
      <c r="T351" s="230">
        <v>100</v>
      </c>
      <c r="U351" s="234">
        <v>4500</v>
      </c>
      <c r="V351" s="234">
        <v>2625</v>
      </c>
      <c r="W351" s="234">
        <v>0</v>
      </c>
      <c r="X351" s="234">
        <v>0</v>
      </c>
      <c r="Y351" s="234">
        <v>482.14285714285717</v>
      </c>
      <c r="Z351" s="235">
        <f t="shared" si="121"/>
        <v>3000</v>
      </c>
      <c r="AA351" s="235">
        <f t="shared" si="121"/>
        <v>3000</v>
      </c>
      <c r="AB351" s="236">
        <f t="shared" si="121"/>
        <v>3000</v>
      </c>
      <c r="AC351" s="236">
        <f t="shared" si="121"/>
        <v>3000</v>
      </c>
      <c r="AD351" s="234">
        <v>1500</v>
      </c>
      <c r="AE351" s="234">
        <v>1500</v>
      </c>
      <c r="AF351" s="237">
        <v>1500</v>
      </c>
      <c r="AG351" s="237">
        <v>1500</v>
      </c>
      <c r="AH351" s="234">
        <v>1500</v>
      </c>
      <c r="AI351" s="234">
        <v>1500</v>
      </c>
      <c r="AJ351" s="237">
        <v>1500</v>
      </c>
      <c r="AK351" s="237">
        <v>1500</v>
      </c>
      <c r="AL351" s="234"/>
      <c r="AM351" s="234">
        <v>0</v>
      </c>
      <c r="AN351" s="237">
        <v>0</v>
      </c>
      <c r="AO351" s="237">
        <v>0</v>
      </c>
      <c r="AP351" s="234"/>
      <c r="AQ351" s="234">
        <v>0</v>
      </c>
      <c r="AR351" s="237">
        <v>0</v>
      </c>
      <c r="AS351" s="237">
        <v>0</v>
      </c>
      <c r="AT351" s="230"/>
      <c r="AU351" s="230"/>
      <c r="AV351" s="238">
        <f t="shared" si="122"/>
        <v>10</v>
      </c>
      <c r="AW351" s="238">
        <f t="shared" si="122"/>
        <v>10</v>
      </c>
      <c r="AX351" s="234">
        <v>10</v>
      </c>
      <c r="AY351" s="234">
        <v>10</v>
      </c>
      <c r="AZ351" s="229"/>
      <c r="BA351" s="234">
        <v>0</v>
      </c>
      <c r="BB351" s="229"/>
      <c r="BC351" s="234">
        <v>0</v>
      </c>
      <c r="BD351" s="232">
        <v>45061</v>
      </c>
      <c r="BE351" s="232">
        <v>45056</v>
      </c>
      <c r="BF351" s="239" t="s">
        <v>662</v>
      </c>
      <c r="BG351" s="230" t="s">
        <v>498</v>
      </c>
      <c r="BH351" s="260">
        <v>0</v>
      </c>
      <c r="BI351" s="261"/>
      <c r="BJ351" s="260"/>
      <c r="BK351" s="242" t="s">
        <v>468</v>
      </c>
      <c r="BL351" s="242"/>
      <c r="BM351" s="242" t="s">
        <v>332</v>
      </c>
      <c r="BN351" s="231" t="s">
        <v>200</v>
      </c>
      <c r="BO351" s="231">
        <f t="shared" si="113"/>
        <v>2023</v>
      </c>
      <c r="BP351" s="231">
        <f t="shared" si="114"/>
        <v>2</v>
      </c>
      <c r="BQ351" s="231" t="s">
        <v>218</v>
      </c>
      <c r="BR351" s="231"/>
      <c r="BS351" s="231">
        <f t="shared" si="123"/>
        <v>15</v>
      </c>
      <c r="BT351" s="231"/>
      <c r="BU351" s="231"/>
      <c r="BV351" s="231"/>
      <c r="BW351" s="231"/>
      <c r="BX351" s="231"/>
      <c r="BY351" s="231"/>
      <c r="BZ351" s="238">
        <f t="shared" si="124"/>
        <v>0</v>
      </c>
      <c r="CA351" s="231"/>
      <c r="CB351" s="231" t="s">
        <v>1498</v>
      </c>
      <c r="CC351" s="231" t="s">
        <v>552</v>
      </c>
      <c r="CD351" s="231" t="s">
        <v>553</v>
      </c>
      <c r="CE351" s="231" t="s">
        <v>554</v>
      </c>
      <c r="CF351" s="231" t="s">
        <v>1400</v>
      </c>
      <c r="CG351" s="231" t="s">
        <v>206</v>
      </c>
      <c r="CH351" s="231"/>
      <c r="CI351" s="231"/>
      <c r="CJ351" s="231"/>
      <c r="CK351" s="243">
        <v>13</v>
      </c>
      <c r="CL351" s="243">
        <v>16</v>
      </c>
      <c r="CM351" s="244">
        <f t="shared" si="117"/>
        <v>3</v>
      </c>
      <c r="CN351" s="243"/>
      <c r="CO351" s="243">
        <f t="shared" si="118"/>
        <v>3</v>
      </c>
      <c r="CP351" s="245">
        <f t="shared" si="119"/>
        <v>-7</v>
      </c>
      <c r="CR351" s="226"/>
    </row>
    <row r="352" spans="1:96" s="246" customFormat="1" ht="39" customHeight="1" x14ac:dyDescent="0.25">
      <c r="A352" s="227">
        <v>12</v>
      </c>
      <c r="B352" s="228">
        <f t="shared" si="116"/>
        <v>343</v>
      </c>
      <c r="C352" s="229">
        <v>19406</v>
      </c>
      <c r="D352" s="228" t="s">
        <v>185</v>
      </c>
      <c r="E352" s="228" t="s">
        <v>2</v>
      </c>
      <c r="F352" s="230" t="s">
        <v>10</v>
      </c>
      <c r="G352" s="231" t="s">
        <v>1566</v>
      </c>
      <c r="H352" s="231" t="s">
        <v>1567</v>
      </c>
      <c r="I352" s="230" t="s">
        <v>1568</v>
      </c>
      <c r="J352" s="232">
        <f t="shared" si="110"/>
        <v>0</v>
      </c>
      <c r="K352" s="232">
        <v>45041</v>
      </c>
      <c r="L352" s="230" t="s">
        <v>189</v>
      </c>
      <c r="M352" s="233">
        <v>304785888</v>
      </c>
      <c r="N352" s="228" t="s">
        <v>1502</v>
      </c>
      <c r="O352" s="228" t="s">
        <v>192</v>
      </c>
      <c r="P352" s="230" t="s">
        <v>193</v>
      </c>
      <c r="Q352" s="230" t="s">
        <v>355</v>
      </c>
      <c r="R352" s="230"/>
      <c r="S352" s="230" t="s">
        <v>195</v>
      </c>
      <c r="T352" s="230" t="s">
        <v>184</v>
      </c>
      <c r="U352" s="234">
        <v>200</v>
      </c>
      <c r="V352" s="234">
        <v>133.33333333333334</v>
      </c>
      <c r="W352" s="234">
        <v>0</v>
      </c>
      <c r="X352" s="234">
        <v>0</v>
      </c>
      <c r="Y352" s="234">
        <v>8</v>
      </c>
      <c r="Z352" s="235">
        <f t="shared" si="121"/>
        <v>1723.3333333333333</v>
      </c>
      <c r="AA352" s="235">
        <f t="shared" si="121"/>
        <v>1723.3333333333333</v>
      </c>
      <c r="AB352" s="236">
        <f t="shared" si="121"/>
        <v>1723.3333333333333</v>
      </c>
      <c r="AC352" s="236">
        <f t="shared" si="121"/>
        <v>1723.3333333333333</v>
      </c>
      <c r="AD352" s="234">
        <v>414.33333333333331</v>
      </c>
      <c r="AE352" s="234">
        <v>414.33333333333331</v>
      </c>
      <c r="AF352" s="237">
        <v>414.33333333333331</v>
      </c>
      <c r="AG352" s="237">
        <v>414.33333333333331</v>
      </c>
      <c r="AH352" s="234">
        <v>1309</v>
      </c>
      <c r="AI352" s="234">
        <v>1309</v>
      </c>
      <c r="AJ352" s="237">
        <v>1309</v>
      </c>
      <c r="AK352" s="237">
        <v>1309</v>
      </c>
      <c r="AL352" s="234"/>
      <c r="AM352" s="234">
        <v>0</v>
      </c>
      <c r="AN352" s="237">
        <v>0</v>
      </c>
      <c r="AO352" s="237">
        <v>0</v>
      </c>
      <c r="AP352" s="234"/>
      <c r="AQ352" s="234">
        <v>0</v>
      </c>
      <c r="AR352" s="237">
        <v>0</v>
      </c>
      <c r="AS352" s="237">
        <v>0</v>
      </c>
      <c r="AT352" s="230"/>
      <c r="AU352" s="230"/>
      <c r="AV352" s="238">
        <f t="shared" si="122"/>
        <v>5</v>
      </c>
      <c r="AW352" s="238">
        <f t="shared" si="122"/>
        <v>5</v>
      </c>
      <c r="AX352" s="234">
        <v>5</v>
      </c>
      <c r="AY352" s="234">
        <v>5</v>
      </c>
      <c r="AZ352" s="229"/>
      <c r="BA352" s="234">
        <v>0</v>
      </c>
      <c r="BB352" s="229"/>
      <c r="BC352" s="234">
        <v>0</v>
      </c>
      <c r="BD352" s="232">
        <v>45041</v>
      </c>
      <c r="BE352" s="232">
        <v>45041</v>
      </c>
      <c r="BF352" s="239" t="s">
        <v>658</v>
      </c>
      <c r="BG352" s="230" t="s">
        <v>357</v>
      </c>
      <c r="BH352" s="230">
        <v>0</v>
      </c>
      <c r="BI352" s="240"/>
      <c r="BJ352" s="241" t="s">
        <v>615</v>
      </c>
      <c r="BK352" s="242" t="s">
        <v>468</v>
      </c>
      <c r="BL352" s="242"/>
      <c r="BM352" s="242" t="s">
        <v>332</v>
      </c>
      <c r="BN352" s="231" t="s">
        <v>200</v>
      </c>
      <c r="BO352" s="231">
        <f t="shared" si="113"/>
        <v>2023</v>
      </c>
      <c r="BP352" s="231">
        <f t="shared" si="114"/>
        <v>2</v>
      </c>
      <c r="BQ352" s="231" t="str">
        <f>+TEXT(BD352,"MMMM")</f>
        <v>MMMM</v>
      </c>
      <c r="BR352" s="231" t="s">
        <v>232</v>
      </c>
      <c r="BS352" s="231">
        <f t="shared" si="123"/>
        <v>25</v>
      </c>
      <c r="BT352" s="231">
        <v>28</v>
      </c>
      <c r="BU352" s="231" t="s">
        <v>232</v>
      </c>
      <c r="BV352" s="231">
        <v>2</v>
      </c>
      <c r="BW352" s="231"/>
      <c r="BX352" s="231"/>
      <c r="BY352" s="231"/>
      <c r="BZ352" s="238">
        <f t="shared" si="124"/>
        <v>0</v>
      </c>
      <c r="CA352" s="231"/>
      <c r="CB352" s="231" t="str">
        <f>+IF(BN352="йирик",CONCATENATE(E352," Инвестициялар, саноат ва савдо бош бошқармаси бошлиғи"),IF(BN352="ўрта",CONCATENATE(E352," Инвестициялар, саноат ва савдо бош бошқармаси бошлиғи биринчи ўринбосари"),_xlfn.CONCAT(F352," ҳокими ўринбосари")))</f>
        <v>Хонқа тумани ҳокими ўринбосари</v>
      </c>
      <c r="CC352" s="231" t="s">
        <v>358</v>
      </c>
      <c r="CD352" s="231" t="s">
        <v>359</v>
      </c>
      <c r="CE352" s="231" t="s">
        <v>204</v>
      </c>
      <c r="CF352" s="231" t="s">
        <v>1376</v>
      </c>
      <c r="CG352" s="231" t="s">
        <v>204</v>
      </c>
      <c r="CH352" s="231"/>
      <c r="CI352" s="231"/>
      <c r="CJ352" s="231"/>
      <c r="CK352" s="243">
        <v>22</v>
      </c>
      <c r="CL352" s="243">
        <v>25</v>
      </c>
      <c r="CM352" s="244">
        <f t="shared" si="117"/>
        <v>3</v>
      </c>
      <c r="CN352" s="243">
        <v>5</v>
      </c>
      <c r="CO352" s="243">
        <f t="shared" si="118"/>
        <v>8</v>
      </c>
      <c r="CP352" s="245">
        <f t="shared" si="119"/>
        <v>3</v>
      </c>
      <c r="CR352" s="226"/>
    </row>
    <row r="353" spans="1:96" s="246" customFormat="1" ht="39" customHeight="1" x14ac:dyDescent="0.25">
      <c r="A353" s="227">
        <v>12</v>
      </c>
      <c r="B353" s="228">
        <f t="shared" si="116"/>
        <v>344</v>
      </c>
      <c r="C353" s="229">
        <v>19405</v>
      </c>
      <c r="D353" s="228" t="s">
        <v>185</v>
      </c>
      <c r="E353" s="228" t="s">
        <v>2</v>
      </c>
      <c r="F353" s="230" t="s">
        <v>10</v>
      </c>
      <c r="G353" s="231" t="s">
        <v>1569</v>
      </c>
      <c r="H353" s="231" t="s">
        <v>1567</v>
      </c>
      <c r="I353" s="230" t="s">
        <v>1570</v>
      </c>
      <c r="J353" s="232">
        <f t="shared" si="110"/>
        <v>0</v>
      </c>
      <c r="K353" s="232">
        <v>45076</v>
      </c>
      <c r="L353" s="230" t="s">
        <v>189</v>
      </c>
      <c r="M353" s="233">
        <v>304647694</v>
      </c>
      <c r="N353" s="228" t="s">
        <v>1521</v>
      </c>
      <c r="O353" s="228" t="s">
        <v>252</v>
      </c>
      <c r="P353" s="230" t="s">
        <v>193</v>
      </c>
      <c r="Q353" s="230" t="s">
        <v>355</v>
      </c>
      <c r="R353" s="230"/>
      <c r="S353" s="230" t="s">
        <v>195</v>
      </c>
      <c r="T353" s="230" t="s">
        <v>184</v>
      </c>
      <c r="U353" s="234">
        <v>200</v>
      </c>
      <c r="V353" s="234">
        <v>116.66666666666667</v>
      </c>
      <c r="W353" s="234">
        <v>0</v>
      </c>
      <c r="X353" s="234">
        <v>0</v>
      </c>
      <c r="Y353" s="234">
        <v>8</v>
      </c>
      <c r="Z353" s="235">
        <f t="shared" si="121"/>
        <v>1291</v>
      </c>
      <c r="AA353" s="235">
        <f t="shared" si="121"/>
        <v>1291</v>
      </c>
      <c r="AB353" s="236">
        <f t="shared" si="121"/>
        <v>1291</v>
      </c>
      <c r="AC353" s="236">
        <f t="shared" si="121"/>
        <v>1291</v>
      </c>
      <c r="AD353" s="234">
        <v>339</v>
      </c>
      <c r="AE353" s="234">
        <v>339</v>
      </c>
      <c r="AF353" s="237">
        <v>339</v>
      </c>
      <c r="AG353" s="237">
        <v>339</v>
      </c>
      <c r="AH353" s="234"/>
      <c r="AI353" s="234">
        <v>0</v>
      </c>
      <c r="AJ353" s="237">
        <v>0</v>
      </c>
      <c r="AK353" s="237">
        <v>0</v>
      </c>
      <c r="AL353" s="234">
        <v>80</v>
      </c>
      <c r="AM353" s="234">
        <v>80</v>
      </c>
      <c r="AN353" s="237">
        <v>80</v>
      </c>
      <c r="AO353" s="237">
        <v>80</v>
      </c>
      <c r="AP353" s="234"/>
      <c r="AQ353" s="234">
        <v>0</v>
      </c>
      <c r="AR353" s="237">
        <v>0</v>
      </c>
      <c r="AS353" s="237">
        <v>0</v>
      </c>
      <c r="AT353" s="230"/>
      <c r="AU353" s="230"/>
      <c r="AV353" s="238">
        <f t="shared" si="122"/>
        <v>3</v>
      </c>
      <c r="AW353" s="238">
        <f t="shared" si="122"/>
        <v>3</v>
      </c>
      <c r="AX353" s="234">
        <v>3</v>
      </c>
      <c r="AY353" s="234">
        <v>3</v>
      </c>
      <c r="AZ353" s="229"/>
      <c r="BA353" s="234">
        <v>0</v>
      </c>
      <c r="BB353" s="229"/>
      <c r="BC353" s="234">
        <v>0</v>
      </c>
      <c r="BD353" s="232">
        <v>45076</v>
      </c>
      <c r="BE353" s="232">
        <v>45071</v>
      </c>
      <c r="BF353" s="239" t="s">
        <v>1571</v>
      </c>
      <c r="BG353" s="230" t="s">
        <v>357</v>
      </c>
      <c r="BH353" s="263">
        <v>0</v>
      </c>
      <c r="BI353" s="258"/>
      <c r="BJ353" s="263"/>
      <c r="BK353" s="242" t="s">
        <v>468</v>
      </c>
      <c r="BL353" s="242"/>
      <c r="BM353" s="242" t="s">
        <v>332</v>
      </c>
      <c r="BN353" s="231" t="s">
        <v>200</v>
      </c>
      <c r="BO353" s="231">
        <f t="shared" si="113"/>
        <v>2023</v>
      </c>
      <c r="BP353" s="231">
        <f t="shared" si="114"/>
        <v>2</v>
      </c>
      <c r="BQ353" s="231" t="s">
        <v>218</v>
      </c>
      <c r="BR353" s="231"/>
      <c r="BS353" s="231">
        <f t="shared" si="123"/>
        <v>30</v>
      </c>
      <c r="BT353" s="231"/>
      <c r="BU353" s="231" t="s">
        <v>218</v>
      </c>
      <c r="BV353" s="231"/>
      <c r="BW353" s="231"/>
      <c r="BX353" s="231"/>
      <c r="BY353" s="231"/>
      <c r="BZ353" s="238">
        <f t="shared" si="124"/>
        <v>0</v>
      </c>
      <c r="CA353" s="231"/>
      <c r="CB353" s="231" t="str">
        <f>+IF(BN353="йирик",CONCATENATE(E353," Инвестициялар, саноат ва савдо бош бошқармаси бошлиғи"),IF(BN353="ўрта",CONCATENATE(E353," Инвестициялар, саноат ва савдо бош бошқармаси бошлиғи биринчи ўринбосари"),_xlfn.CONCAT(F353," ҳокими ўринбосари")))</f>
        <v>Хонқа тумани ҳокими ўринбосари</v>
      </c>
      <c r="CC353" s="231" t="s">
        <v>358</v>
      </c>
      <c r="CD353" s="231" t="s">
        <v>359</v>
      </c>
      <c r="CE353" s="231" t="s">
        <v>204</v>
      </c>
      <c r="CF353" s="231" t="s">
        <v>1376</v>
      </c>
      <c r="CG353" s="231" t="s">
        <v>204</v>
      </c>
      <c r="CH353" s="231"/>
      <c r="CI353" s="231"/>
      <c r="CJ353" s="231"/>
      <c r="CK353" s="243">
        <v>29</v>
      </c>
      <c r="CL353" s="243">
        <v>25</v>
      </c>
      <c r="CM353" s="244">
        <f t="shared" si="117"/>
        <v>-4</v>
      </c>
      <c r="CN353" s="243"/>
      <c r="CO353" s="243">
        <f t="shared" si="118"/>
        <v>-4</v>
      </c>
      <c r="CP353" s="245">
        <f t="shared" si="119"/>
        <v>-7</v>
      </c>
      <c r="CR353" s="226"/>
    </row>
    <row r="354" spans="1:96" s="246" customFormat="1" ht="39" customHeight="1" x14ac:dyDescent="0.25">
      <c r="A354" s="227">
        <v>6</v>
      </c>
      <c r="B354" s="228">
        <f t="shared" si="116"/>
        <v>345</v>
      </c>
      <c r="C354" s="229">
        <v>36712</v>
      </c>
      <c r="D354" s="228" t="s">
        <v>222</v>
      </c>
      <c r="E354" s="228" t="s">
        <v>2</v>
      </c>
      <c r="F354" s="230" t="s">
        <v>10</v>
      </c>
      <c r="G354" s="231" t="s">
        <v>1572</v>
      </c>
      <c r="H354" s="231" t="s">
        <v>1573</v>
      </c>
      <c r="I354" s="230" t="s">
        <v>1574</v>
      </c>
      <c r="J354" s="232">
        <f t="shared" si="110"/>
        <v>0</v>
      </c>
      <c r="K354" s="232">
        <v>45061</v>
      </c>
      <c r="L354" s="230" t="s">
        <v>189</v>
      </c>
      <c r="M354" s="242">
        <v>303842209</v>
      </c>
      <c r="N354" s="230" t="s">
        <v>1575</v>
      </c>
      <c r="O354" s="230" t="s">
        <v>212</v>
      </c>
      <c r="P354" s="230" t="s">
        <v>240</v>
      </c>
      <c r="Q354" s="230" t="s">
        <v>403</v>
      </c>
      <c r="R354" s="230">
        <v>0</v>
      </c>
      <c r="S354" s="230">
        <v>0</v>
      </c>
      <c r="T354" s="230">
        <v>0</v>
      </c>
      <c r="U354" s="230">
        <v>0</v>
      </c>
      <c r="V354" s="230">
        <v>0</v>
      </c>
      <c r="W354" s="230">
        <v>0</v>
      </c>
      <c r="X354" s="230">
        <v>0</v>
      </c>
      <c r="Y354" s="234">
        <v>5.4666666666666668</v>
      </c>
      <c r="Z354" s="235">
        <f t="shared" si="121"/>
        <v>410</v>
      </c>
      <c r="AA354" s="235">
        <f t="shared" si="121"/>
        <v>410</v>
      </c>
      <c r="AB354" s="236">
        <f t="shared" si="121"/>
        <v>410</v>
      </c>
      <c r="AC354" s="236">
        <f t="shared" si="121"/>
        <v>410</v>
      </c>
      <c r="AD354" s="234">
        <v>200</v>
      </c>
      <c r="AE354" s="234">
        <v>200</v>
      </c>
      <c r="AF354" s="236">
        <v>200</v>
      </c>
      <c r="AG354" s="236">
        <v>200</v>
      </c>
      <c r="AH354" s="234">
        <v>210</v>
      </c>
      <c r="AI354" s="234">
        <v>210</v>
      </c>
      <c r="AJ354" s="237">
        <v>210</v>
      </c>
      <c r="AK354" s="237">
        <v>210</v>
      </c>
      <c r="AL354" s="234"/>
      <c r="AM354" s="234">
        <v>0</v>
      </c>
      <c r="AN354" s="237">
        <v>0</v>
      </c>
      <c r="AO354" s="237">
        <v>0</v>
      </c>
      <c r="AP354" s="234"/>
      <c r="AQ354" s="234">
        <v>0</v>
      </c>
      <c r="AR354" s="236">
        <v>0</v>
      </c>
      <c r="AS354" s="236">
        <v>0</v>
      </c>
      <c r="AT354" s="230"/>
      <c r="AU354" s="230"/>
      <c r="AV354" s="238">
        <f t="shared" si="122"/>
        <v>10</v>
      </c>
      <c r="AW354" s="238">
        <f t="shared" si="122"/>
        <v>10</v>
      </c>
      <c r="AX354" s="234">
        <v>10</v>
      </c>
      <c r="AY354" s="234">
        <v>10</v>
      </c>
      <c r="AZ354" s="229"/>
      <c r="BA354" s="234">
        <v>0</v>
      </c>
      <c r="BB354" s="229"/>
      <c r="BC354" s="234">
        <v>0</v>
      </c>
      <c r="BD354" s="232">
        <v>45061</v>
      </c>
      <c r="BE354" s="232">
        <v>45061</v>
      </c>
      <c r="BF354" s="239" t="s">
        <v>1576</v>
      </c>
      <c r="BG354" s="230" t="s">
        <v>217</v>
      </c>
      <c r="BH354" s="260"/>
      <c r="BI354" s="261"/>
      <c r="BJ354" s="260"/>
      <c r="BK354" s="242" t="s">
        <v>468</v>
      </c>
      <c r="BL354" s="242"/>
      <c r="BM354" s="242" t="s">
        <v>332</v>
      </c>
      <c r="BN354" s="231" t="s">
        <v>200</v>
      </c>
      <c r="BO354" s="231">
        <f t="shared" si="113"/>
        <v>2023</v>
      </c>
      <c r="BP354" s="231">
        <f t="shared" si="114"/>
        <v>2</v>
      </c>
      <c r="BQ354" s="231" t="s">
        <v>218</v>
      </c>
      <c r="BR354" s="231"/>
      <c r="BS354" s="231">
        <f t="shared" si="123"/>
        <v>15</v>
      </c>
      <c r="BT354" s="231"/>
      <c r="BU354" s="231" t="s">
        <v>218</v>
      </c>
      <c r="BV354" s="231"/>
      <c r="BW354" s="231"/>
      <c r="BX354" s="231"/>
      <c r="BY354" s="231"/>
      <c r="BZ354" s="238">
        <f t="shared" si="124"/>
        <v>0</v>
      </c>
      <c r="CA354" s="231"/>
      <c r="CB354" s="231"/>
      <c r="CC354" s="231" t="s">
        <v>219</v>
      </c>
      <c r="CD354" s="231" t="s">
        <v>220</v>
      </c>
      <c r="CE354" s="231" t="s">
        <v>221</v>
      </c>
      <c r="CF354" s="231" t="s">
        <v>1400</v>
      </c>
      <c r="CG354" s="231" t="s">
        <v>206</v>
      </c>
      <c r="CH354" s="231"/>
      <c r="CI354" s="231"/>
      <c r="CJ354" s="231"/>
      <c r="CK354" s="243">
        <v>2</v>
      </c>
      <c r="CL354" s="243">
        <v>2</v>
      </c>
      <c r="CM354" s="244">
        <f t="shared" si="117"/>
        <v>0</v>
      </c>
      <c r="CN354" s="243">
        <v>1.05</v>
      </c>
      <c r="CO354" s="243">
        <f t="shared" si="118"/>
        <v>1.05</v>
      </c>
      <c r="CP354" s="245">
        <f t="shared" si="119"/>
        <v>-8.9499999999999993</v>
      </c>
      <c r="CR354" s="226"/>
    </row>
    <row r="355" spans="1:96" s="246" customFormat="1" ht="39" customHeight="1" x14ac:dyDescent="0.25">
      <c r="A355" s="227">
        <v>6</v>
      </c>
      <c r="B355" s="228">
        <f t="shared" si="116"/>
        <v>346</v>
      </c>
      <c r="C355" s="229">
        <v>19338</v>
      </c>
      <c r="D355" s="228" t="s">
        <v>185</v>
      </c>
      <c r="E355" s="228" t="s">
        <v>2</v>
      </c>
      <c r="F355" s="230" t="s">
        <v>10</v>
      </c>
      <c r="G355" s="231" t="s">
        <v>1577</v>
      </c>
      <c r="H355" s="231" t="s">
        <v>1578</v>
      </c>
      <c r="I355" s="230" t="s">
        <v>1579</v>
      </c>
      <c r="J355" s="232">
        <f t="shared" si="110"/>
        <v>0</v>
      </c>
      <c r="K355" s="232">
        <v>45041</v>
      </c>
      <c r="L355" s="230" t="s">
        <v>189</v>
      </c>
      <c r="M355" s="233">
        <v>303771756</v>
      </c>
      <c r="N355" s="228" t="s">
        <v>1412</v>
      </c>
      <c r="O355" s="228" t="s">
        <v>212</v>
      </c>
      <c r="P355" s="230" t="s">
        <v>213</v>
      </c>
      <c r="Q355" s="230" t="s">
        <v>303</v>
      </c>
      <c r="R355" s="230"/>
      <c r="S355" s="230" t="s">
        <v>350</v>
      </c>
      <c r="T355" s="230">
        <v>30</v>
      </c>
      <c r="U355" s="234">
        <v>700</v>
      </c>
      <c r="V355" s="234">
        <v>466.66666666666669</v>
      </c>
      <c r="W355" s="234">
        <v>0</v>
      </c>
      <c r="X355" s="234">
        <v>0</v>
      </c>
      <c r="Y355" s="234">
        <v>28</v>
      </c>
      <c r="Z355" s="235">
        <f t="shared" si="121"/>
        <v>5000</v>
      </c>
      <c r="AA355" s="235">
        <f t="shared" si="121"/>
        <v>5000</v>
      </c>
      <c r="AB355" s="236">
        <f t="shared" si="121"/>
        <v>5000</v>
      </c>
      <c r="AC355" s="236">
        <f t="shared" si="121"/>
        <v>5000</v>
      </c>
      <c r="AD355" s="234">
        <v>1800</v>
      </c>
      <c r="AE355" s="234">
        <v>1800</v>
      </c>
      <c r="AF355" s="237">
        <v>1800</v>
      </c>
      <c r="AG355" s="237">
        <v>1800</v>
      </c>
      <c r="AH355" s="234">
        <v>3200</v>
      </c>
      <c r="AI355" s="234">
        <v>3200</v>
      </c>
      <c r="AJ355" s="237">
        <v>3200</v>
      </c>
      <c r="AK355" s="237">
        <v>3200</v>
      </c>
      <c r="AL355" s="234"/>
      <c r="AM355" s="234">
        <v>0</v>
      </c>
      <c r="AN355" s="237">
        <v>0</v>
      </c>
      <c r="AO355" s="237">
        <v>0</v>
      </c>
      <c r="AP355" s="234"/>
      <c r="AQ355" s="234">
        <v>0</v>
      </c>
      <c r="AR355" s="237">
        <v>0</v>
      </c>
      <c r="AS355" s="237">
        <v>0</v>
      </c>
      <c r="AT355" s="230"/>
      <c r="AU355" s="230"/>
      <c r="AV355" s="238">
        <f t="shared" si="122"/>
        <v>5</v>
      </c>
      <c r="AW355" s="238">
        <f t="shared" si="122"/>
        <v>5</v>
      </c>
      <c r="AX355" s="234">
        <v>5</v>
      </c>
      <c r="AY355" s="234">
        <v>5</v>
      </c>
      <c r="AZ355" s="229"/>
      <c r="BA355" s="234">
        <v>0</v>
      </c>
      <c r="BB355" s="229"/>
      <c r="BC355" s="234">
        <v>0</v>
      </c>
      <c r="BD355" s="232">
        <v>45041</v>
      </c>
      <c r="BE355" s="232">
        <v>45041</v>
      </c>
      <c r="BF355" s="239" t="s">
        <v>510</v>
      </c>
      <c r="BG355" s="230" t="s">
        <v>394</v>
      </c>
      <c r="BH355" s="230" t="s">
        <v>410</v>
      </c>
      <c r="BI355" s="240">
        <v>45046</v>
      </c>
      <c r="BJ355" s="241" t="s">
        <v>995</v>
      </c>
      <c r="BK355" s="242" t="s">
        <v>468</v>
      </c>
      <c r="BL355" s="242"/>
      <c r="BM355" s="242" t="s">
        <v>332</v>
      </c>
      <c r="BN355" s="231" t="s">
        <v>641</v>
      </c>
      <c r="BO355" s="231">
        <f t="shared" si="113"/>
        <v>2023</v>
      </c>
      <c r="BP355" s="231">
        <f t="shared" si="114"/>
        <v>2</v>
      </c>
      <c r="BQ355" s="231" t="str">
        <f>+TEXT(BD355,"MMMM")</f>
        <v>MMMM</v>
      </c>
      <c r="BR355" s="231" t="s">
        <v>232</v>
      </c>
      <c r="BS355" s="231">
        <f t="shared" si="123"/>
        <v>25</v>
      </c>
      <c r="BT355" s="231">
        <v>28</v>
      </c>
      <c r="BU355" s="231" t="s">
        <v>232</v>
      </c>
      <c r="BV355" s="231">
        <v>2</v>
      </c>
      <c r="BW355" s="231"/>
      <c r="BX355" s="231"/>
      <c r="BY355" s="231"/>
      <c r="BZ355" s="238">
        <f t="shared" si="124"/>
        <v>0</v>
      </c>
      <c r="CA355" s="231"/>
      <c r="CB355" s="231" t="str">
        <f t="shared" ref="CB355:CB361" si="125">+IF(BN355="йирик",CONCATENATE(E355," Инвестициялар, саноат ва савдо бош бошқармаси бошлиғи"),IF(BN355="ўрта",CONCATENATE(E355," Инвестициялар, саноат ва савдо бош бошқармаси бошлиғи биринчи ўринбосари"),_xlfn.CONCAT(F355," ҳокими ўринбосари")))</f>
        <v>Хоразм вилояти Инвестициялар, саноат ва савдо бош бошқармаси бошлиғи биринчи ўринбосари</v>
      </c>
      <c r="CC355" s="231" t="s">
        <v>304</v>
      </c>
      <c r="CD355" s="231" t="s">
        <v>305</v>
      </c>
      <c r="CE355" s="231" t="s">
        <v>206</v>
      </c>
      <c r="CF355" s="231" t="s">
        <v>1370</v>
      </c>
      <c r="CG355" s="231" t="s">
        <v>472</v>
      </c>
      <c r="CH355" s="231"/>
      <c r="CI355" s="231"/>
      <c r="CJ355" s="231"/>
      <c r="CK355" s="243">
        <v>4</v>
      </c>
      <c r="CL355" s="243">
        <v>0</v>
      </c>
      <c r="CM355" s="244">
        <f t="shared" si="117"/>
        <v>-4</v>
      </c>
      <c r="CN355" s="243"/>
      <c r="CO355" s="243">
        <f t="shared" si="118"/>
        <v>-4</v>
      </c>
      <c r="CP355" s="245">
        <f t="shared" si="119"/>
        <v>-9</v>
      </c>
      <c r="CR355" s="226"/>
    </row>
    <row r="356" spans="1:96" s="246" customFormat="1" ht="39" customHeight="1" x14ac:dyDescent="0.25">
      <c r="A356" s="227">
        <v>6</v>
      </c>
      <c r="B356" s="228">
        <f t="shared" si="116"/>
        <v>347</v>
      </c>
      <c r="C356" s="229">
        <v>19348</v>
      </c>
      <c r="D356" s="228" t="s">
        <v>185</v>
      </c>
      <c r="E356" s="228" t="s">
        <v>2</v>
      </c>
      <c r="F356" s="230" t="s">
        <v>10</v>
      </c>
      <c r="G356" s="231" t="s">
        <v>1580</v>
      </c>
      <c r="H356" s="231" t="s">
        <v>1581</v>
      </c>
      <c r="I356" s="230" t="s">
        <v>1582</v>
      </c>
      <c r="J356" s="232">
        <f t="shared" si="110"/>
        <v>0</v>
      </c>
      <c r="K356" s="232">
        <v>45000</v>
      </c>
      <c r="L356" s="230" t="s">
        <v>189</v>
      </c>
      <c r="M356" s="233">
        <v>303487737</v>
      </c>
      <c r="N356" s="228" t="s">
        <v>1583</v>
      </c>
      <c r="O356" s="228" t="s">
        <v>212</v>
      </c>
      <c r="P356" s="230" t="s">
        <v>213</v>
      </c>
      <c r="Q356" s="230" t="s">
        <v>214</v>
      </c>
      <c r="R356" s="230"/>
      <c r="S356" s="230" t="s">
        <v>215</v>
      </c>
      <c r="T356" s="230">
        <v>500</v>
      </c>
      <c r="U356" s="234">
        <v>900</v>
      </c>
      <c r="V356" s="234">
        <v>675</v>
      </c>
      <c r="W356" s="234">
        <v>0</v>
      </c>
      <c r="X356" s="234">
        <v>0</v>
      </c>
      <c r="Y356" s="234">
        <v>36</v>
      </c>
      <c r="Z356" s="235">
        <f t="shared" si="121"/>
        <v>2700</v>
      </c>
      <c r="AA356" s="235">
        <f t="shared" si="121"/>
        <v>2700</v>
      </c>
      <c r="AB356" s="236">
        <f t="shared" si="121"/>
        <v>2700</v>
      </c>
      <c r="AC356" s="236">
        <f t="shared" si="121"/>
        <v>2700</v>
      </c>
      <c r="AD356" s="234">
        <v>1500</v>
      </c>
      <c r="AE356" s="234">
        <v>1500</v>
      </c>
      <c r="AF356" s="237">
        <v>1500</v>
      </c>
      <c r="AG356" s="237">
        <v>1500</v>
      </c>
      <c r="AH356" s="234">
        <v>1200</v>
      </c>
      <c r="AI356" s="234">
        <v>1200</v>
      </c>
      <c r="AJ356" s="237">
        <v>1200</v>
      </c>
      <c r="AK356" s="237">
        <v>1200</v>
      </c>
      <c r="AL356" s="234"/>
      <c r="AM356" s="234">
        <v>0</v>
      </c>
      <c r="AN356" s="237">
        <v>0</v>
      </c>
      <c r="AO356" s="237">
        <v>0</v>
      </c>
      <c r="AP356" s="234"/>
      <c r="AQ356" s="234">
        <v>0</v>
      </c>
      <c r="AR356" s="237">
        <v>0</v>
      </c>
      <c r="AS356" s="237">
        <v>0</v>
      </c>
      <c r="AT356" s="230"/>
      <c r="AU356" s="230"/>
      <c r="AV356" s="238">
        <f t="shared" si="122"/>
        <v>20</v>
      </c>
      <c r="AW356" s="238">
        <f t="shared" si="122"/>
        <v>20</v>
      </c>
      <c r="AX356" s="234">
        <v>20</v>
      </c>
      <c r="AY356" s="234">
        <v>20</v>
      </c>
      <c r="AZ356" s="229"/>
      <c r="BA356" s="234">
        <v>0</v>
      </c>
      <c r="BB356" s="229"/>
      <c r="BC356" s="234">
        <v>0</v>
      </c>
      <c r="BD356" s="232">
        <v>45000</v>
      </c>
      <c r="BE356" s="232">
        <v>45002</v>
      </c>
      <c r="BF356" s="239" t="s">
        <v>284</v>
      </c>
      <c r="BG356" s="230" t="s">
        <v>394</v>
      </c>
      <c r="BH356" s="230" t="s">
        <v>1413</v>
      </c>
      <c r="BI356" s="240"/>
      <c r="BJ356" s="241" t="s">
        <v>1414</v>
      </c>
      <c r="BK356" s="242" t="s">
        <v>468</v>
      </c>
      <c r="BL356" s="242"/>
      <c r="BM356" s="242" t="s">
        <v>332</v>
      </c>
      <c r="BN356" s="231" t="s">
        <v>200</v>
      </c>
      <c r="BO356" s="231">
        <f t="shared" si="113"/>
        <v>2023</v>
      </c>
      <c r="BP356" s="231">
        <f t="shared" si="114"/>
        <v>1</v>
      </c>
      <c r="BQ356" s="231" t="str">
        <f>+TEXT(BD356,"MMMM")</f>
        <v>MMMM</v>
      </c>
      <c r="BR356" s="231" t="s">
        <v>255</v>
      </c>
      <c r="BS356" s="231">
        <f t="shared" si="123"/>
        <v>15</v>
      </c>
      <c r="BT356" s="231">
        <v>31</v>
      </c>
      <c r="BU356" s="231" t="s">
        <v>255</v>
      </c>
      <c r="BV356" s="231">
        <v>1</v>
      </c>
      <c r="BW356" s="231"/>
      <c r="BX356" s="231"/>
      <c r="BY356" s="231"/>
      <c r="BZ356" s="238">
        <f t="shared" si="124"/>
        <v>0</v>
      </c>
      <c r="CA356" s="231"/>
      <c r="CB356" s="231" t="str">
        <f t="shared" si="125"/>
        <v>Хонқа тумани ҳокими ўринбосари</v>
      </c>
      <c r="CC356" s="231" t="s">
        <v>219</v>
      </c>
      <c r="CD356" s="231" t="s">
        <v>220</v>
      </c>
      <c r="CE356" s="231" t="s">
        <v>221</v>
      </c>
      <c r="CF356" s="231" t="s">
        <v>1370</v>
      </c>
      <c r="CG356" s="231" t="s">
        <v>472</v>
      </c>
      <c r="CH356" s="231"/>
      <c r="CI356" s="231"/>
      <c r="CJ356" s="231"/>
      <c r="CK356" s="243">
        <v>4</v>
      </c>
      <c r="CL356" s="243">
        <v>3</v>
      </c>
      <c r="CM356" s="244">
        <f t="shared" si="117"/>
        <v>-1</v>
      </c>
      <c r="CN356" s="243">
        <v>1</v>
      </c>
      <c r="CO356" s="243">
        <f t="shared" si="118"/>
        <v>0</v>
      </c>
      <c r="CP356" s="245">
        <f t="shared" si="119"/>
        <v>-20</v>
      </c>
      <c r="CR356" s="226"/>
    </row>
    <row r="357" spans="1:96" s="246" customFormat="1" ht="39" customHeight="1" x14ac:dyDescent="0.25">
      <c r="A357" s="227">
        <v>6</v>
      </c>
      <c r="B357" s="228">
        <f t="shared" si="116"/>
        <v>348</v>
      </c>
      <c r="C357" s="229">
        <v>19330</v>
      </c>
      <c r="D357" s="228" t="s">
        <v>185</v>
      </c>
      <c r="E357" s="228" t="s">
        <v>2</v>
      </c>
      <c r="F357" s="230" t="s">
        <v>10</v>
      </c>
      <c r="G357" s="231" t="s">
        <v>1584</v>
      </c>
      <c r="H357" s="231" t="s">
        <v>1585</v>
      </c>
      <c r="I357" s="230" t="s">
        <v>1586</v>
      </c>
      <c r="J357" s="232">
        <f t="shared" si="110"/>
        <v>0</v>
      </c>
      <c r="K357" s="232">
        <v>45000</v>
      </c>
      <c r="L357" s="230" t="s">
        <v>189</v>
      </c>
      <c r="M357" s="233">
        <v>303383179</v>
      </c>
      <c r="N357" s="228" t="s">
        <v>1587</v>
      </c>
      <c r="O357" s="228" t="s">
        <v>212</v>
      </c>
      <c r="P357" s="230" t="s">
        <v>193</v>
      </c>
      <c r="Q357" s="230" t="s">
        <v>355</v>
      </c>
      <c r="R357" s="230"/>
      <c r="S357" s="230" t="s">
        <v>195</v>
      </c>
      <c r="T357" s="230" t="s">
        <v>184</v>
      </c>
      <c r="U357" s="234">
        <v>290</v>
      </c>
      <c r="V357" s="234">
        <v>217.5</v>
      </c>
      <c r="W357" s="234">
        <v>0</v>
      </c>
      <c r="X357" s="234">
        <v>0</v>
      </c>
      <c r="Y357" s="234">
        <v>11.6</v>
      </c>
      <c r="Z357" s="235">
        <f t="shared" si="121"/>
        <v>1450</v>
      </c>
      <c r="AA357" s="235">
        <f t="shared" si="121"/>
        <v>1450</v>
      </c>
      <c r="AB357" s="236">
        <f t="shared" si="121"/>
        <v>1450</v>
      </c>
      <c r="AC357" s="236">
        <f t="shared" si="121"/>
        <v>1450</v>
      </c>
      <c r="AD357" s="234">
        <v>300</v>
      </c>
      <c r="AE357" s="234">
        <v>300</v>
      </c>
      <c r="AF357" s="237">
        <v>300</v>
      </c>
      <c r="AG357" s="237">
        <v>300</v>
      </c>
      <c r="AH357" s="234">
        <v>1150</v>
      </c>
      <c r="AI357" s="234">
        <v>1150</v>
      </c>
      <c r="AJ357" s="237">
        <v>1150</v>
      </c>
      <c r="AK357" s="237">
        <v>1150</v>
      </c>
      <c r="AL357" s="234"/>
      <c r="AM357" s="234">
        <v>0</v>
      </c>
      <c r="AN357" s="237">
        <v>0</v>
      </c>
      <c r="AO357" s="237">
        <v>0</v>
      </c>
      <c r="AP357" s="234"/>
      <c r="AQ357" s="234">
        <v>0</v>
      </c>
      <c r="AR357" s="237">
        <v>0</v>
      </c>
      <c r="AS357" s="237">
        <v>0</v>
      </c>
      <c r="AT357" s="230"/>
      <c r="AU357" s="230"/>
      <c r="AV357" s="238">
        <f t="shared" si="122"/>
        <v>6</v>
      </c>
      <c r="AW357" s="238">
        <f t="shared" si="122"/>
        <v>6</v>
      </c>
      <c r="AX357" s="234">
        <v>6</v>
      </c>
      <c r="AY357" s="234">
        <v>6</v>
      </c>
      <c r="AZ357" s="229"/>
      <c r="BA357" s="234">
        <v>0</v>
      </c>
      <c r="BB357" s="229"/>
      <c r="BC357" s="234">
        <v>0</v>
      </c>
      <c r="BD357" s="232">
        <v>45000</v>
      </c>
      <c r="BE357" s="232">
        <v>45002</v>
      </c>
      <c r="BF357" s="239" t="s">
        <v>0</v>
      </c>
      <c r="BG357" s="230" t="s">
        <v>394</v>
      </c>
      <c r="BH357" s="230">
        <v>0</v>
      </c>
      <c r="BI357" s="240"/>
      <c r="BJ357" s="241"/>
      <c r="BK357" s="242" t="s">
        <v>468</v>
      </c>
      <c r="BL357" s="242"/>
      <c r="BM357" s="242" t="s">
        <v>332</v>
      </c>
      <c r="BN357" s="231" t="s">
        <v>200</v>
      </c>
      <c r="BO357" s="231">
        <f t="shared" si="113"/>
        <v>2023</v>
      </c>
      <c r="BP357" s="231">
        <f t="shared" si="114"/>
        <v>1</v>
      </c>
      <c r="BQ357" s="231" t="str">
        <f>+TEXT(BD357,"MMMM")</f>
        <v>MMMM</v>
      </c>
      <c r="BR357" s="231" t="s">
        <v>255</v>
      </c>
      <c r="BS357" s="231">
        <f t="shared" si="123"/>
        <v>15</v>
      </c>
      <c r="BT357" s="231">
        <v>17</v>
      </c>
      <c r="BU357" s="231" t="s">
        <v>481</v>
      </c>
      <c r="BV357" s="231">
        <v>1</v>
      </c>
      <c r="BW357" s="231"/>
      <c r="BX357" s="231"/>
      <c r="BY357" s="231"/>
      <c r="BZ357" s="238">
        <f t="shared" si="124"/>
        <v>0</v>
      </c>
      <c r="CA357" s="231"/>
      <c r="CB357" s="231" t="str">
        <f t="shared" si="125"/>
        <v>Хонқа тумани ҳокими ўринбосари</v>
      </c>
      <c r="CC357" s="231" t="s">
        <v>358</v>
      </c>
      <c r="CD357" s="231" t="s">
        <v>359</v>
      </c>
      <c r="CE357" s="231" t="s">
        <v>204</v>
      </c>
      <c r="CF357" s="231" t="s">
        <v>1370</v>
      </c>
      <c r="CG357" s="231" t="s">
        <v>472</v>
      </c>
      <c r="CH357" s="231"/>
      <c r="CI357" s="231"/>
      <c r="CJ357" s="231"/>
      <c r="CK357" s="243">
        <v>2</v>
      </c>
      <c r="CL357" s="243">
        <v>0</v>
      </c>
      <c r="CM357" s="244">
        <f t="shared" si="117"/>
        <v>-2</v>
      </c>
      <c r="CN357" s="243"/>
      <c r="CO357" s="243">
        <f t="shared" si="118"/>
        <v>-2</v>
      </c>
      <c r="CP357" s="245">
        <f t="shared" si="119"/>
        <v>-8</v>
      </c>
      <c r="CR357" s="226"/>
    </row>
    <row r="358" spans="1:96" s="246" customFormat="1" ht="39" customHeight="1" x14ac:dyDescent="0.25">
      <c r="A358" s="227">
        <v>6</v>
      </c>
      <c r="B358" s="228">
        <f t="shared" si="116"/>
        <v>349</v>
      </c>
      <c r="C358" s="229">
        <v>19334</v>
      </c>
      <c r="D358" s="228" t="s">
        <v>185</v>
      </c>
      <c r="E358" s="228" t="s">
        <v>2</v>
      </c>
      <c r="F358" s="230" t="s">
        <v>10</v>
      </c>
      <c r="G358" s="231" t="s">
        <v>1588</v>
      </c>
      <c r="H358" s="231" t="s">
        <v>1387</v>
      </c>
      <c r="I358" s="230" t="s">
        <v>1589</v>
      </c>
      <c r="J358" s="232">
        <f t="shared" si="110"/>
        <v>0</v>
      </c>
      <c r="K358" s="232">
        <v>45001</v>
      </c>
      <c r="L358" s="230" t="s">
        <v>189</v>
      </c>
      <c r="M358" s="233">
        <v>303110690</v>
      </c>
      <c r="N358" s="228" t="s">
        <v>1417</v>
      </c>
      <c r="O358" s="228" t="s">
        <v>277</v>
      </c>
      <c r="P358" s="230" t="s">
        <v>213</v>
      </c>
      <c r="Q358" s="230" t="s">
        <v>822</v>
      </c>
      <c r="R358" s="230"/>
      <c r="S358" s="230" t="s">
        <v>1021</v>
      </c>
      <c r="T358" s="230">
        <v>1500</v>
      </c>
      <c r="U358" s="234">
        <v>300</v>
      </c>
      <c r="V358" s="234">
        <v>225</v>
      </c>
      <c r="W358" s="234">
        <v>0</v>
      </c>
      <c r="X358" s="234">
        <v>0</v>
      </c>
      <c r="Y358" s="234">
        <v>12</v>
      </c>
      <c r="Z358" s="235">
        <f t="shared" si="121"/>
        <v>1000</v>
      </c>
      <c r="AA358" s="235">
        <f t="shared" si="121"/>
        <v>1000</v>
      </c>
      <c r="AB358" s="236">
        <f t="shared" si="121"/>
        <v>1000</v>
      </c>
      <c r="AC358" s="236">
        <f t="shared" si="121"/>
        <v>1000</v>
      </c>
      <c r="AD358" s="234">
        <v>500</v>
      </c>
      <c r="AE358" s="234">
        <v>500</v>
      </c>
      <c r="AF358" s="237">
        <v>500</v>
      </c>
      <c r="AG358" s="237">
        <v>500</v>
      </c>
      <c r="AH358" s="234">
        <v>500</v>
      </c>
      <c r="AI358" s="234">
        <v>500</v>
      </c>
      <c r="AJ358" s="237">
        <v>500</v>
      </c>
      <c r="AK358" s="237">
        <v>500</v>
      </c>
      <c r="AL358" s="234"/>
      <c r="AM358" s="234">
        <v>0</v>
      </c>
      <c r="AN358" s="237">
        <v>0</v>
      </c>
      <c r="AO358" s="237">
        <v>0</v>
      </c>
      <c r="AP358" s="234"/>
      <c r="AQ358" s="234">
        <v>0</v>
      </c>
      <c r="AR358" s="237">
        <v>0</v>
      </c>
      <c r="AS358" s="237">
        <v>0</v>
      </c>
      <c r="AT358" s="230"/>
      <c r="AU358" s="230"/>
      <c r="AV358" s="238">
        <f t="shared" si="122"/>
        <v>5</v>
      </c>
      <c r="AW358" s="238">
        <f t="shared" si="122"/>
        <v>5</v>
      </c>
      <c r="AX358" s="234">
        <v>5</v>
      </c>
      <c r="AY358" s="234">
        <v>5</v>
      </c>
      <c r="AZ358" s="229"/>
      <c r="BA358" s="234">
        <v>0</v>
      </c>
      <c r="BB358" s="229"/>
      <c r="BC358" s="234">
        <v>0</v>
      </c>
      <c r="BD358" s="232">
        <v>45001</v>
      </c>
      <c r="BE358" s="232">
        <v>45002</v>
      </c>
      <c r="BF358" s="239" t="s">
        <v>0</v>
      </c>
      <c r="BG358" s="230" t="s">
        <v>231</v>
      </c>
      <c r="BH358" s="230">
        <v>0</v>
      </c>
      <c r="BI358" s="240"/>
      <c r="BJ358" s="241"/>
      <c r="BK358" s="242" t="s">
        <v>468</v>
      </c>
      <c r="BL358" s="242"/>
      <c r="BM358" s="242" t="s">
        <v>332</v>
      </c>
      <c r="BN358" s="231" t="s">
        <v>200</v>
      </c>
      <c r="BO358" s="231">
        <f t="shared" si="113"/>
        <v>2023</v>
      </c>
      <c r="BP358" s="231">
        <f t="shared" si="114"/>
        <v>1</v>
      </c>
      <c r="BQ358" s="231" t="str">
        <f>+TEXT(BD358,"MMMM")</f>
        <v>MMMM</v>
      </c>
      <c r="BR358" s="231" t="s">
        <v>255</v>
      </c>
      <c r="BS358" s="231">
        <f t="shared" si="123"/>
        <v>16</v>
      </c>
      <c r="BT358" s="231">
        <v>17</v>
      </c>
      <c r="BU358" s="231" t="s">
        <v>481</v>
      </c>
      <c r="BV358" s="231">
        <v>1</v>
      </c>
      <c r="BW358" s="231"/>
      <c r="BX358" s="231"/>
      <c r="BY358" s="231"/>
      <c r="BZ358" s="238">
        <f t="shared" si="124"/>
        <v>0</v>
      </c>
      <c r="CA358" s="231"/>
      <c r="CB358" s="231" t="str">
        <f t="shared" si="125"/>
        <v>Хонқа тумани ҳокими ўринбосари</v>
      </c>
      <c r="CC358" s="231" t="s">
        <v>304</v>
      </c>
      <c r="CD358" s="231" t="s">
        <v>305</v>
      </c>
      <c r="CE358" s="231" t="s">
        <v>206</v>
      </c>
      <c r="CF358" s="231" t="s">
        <v>1370</v>
      </c>
      <c r="CG358" s="231" t="s">
        <v>472</v>
      </c>
      <c r="CH358" s="231"/>
      <c r="CI358" s="231"/>
      <c r="CJ358" s="231"/>
      <c r="CK358" s="243">
        <v>2</v>
      </c>
      <c r="CL358" s="243">
        <v>5</v>
      </c>
      <c r="CM358" s="244">
        <f t="shared" si="117"/>
        <v>3</v>
      </c>
      <c r="CN358" s="243"/>
      <c r="CO358" s="243">
        <f t="shared" si="118"/>
        <v>3</v>
      </c>
      <c r="CP358" s="245">
        <f t="shared" si="119"/>
        <v>-2</v>
      </c>
      <c r="CR358" s="226"/>
    </row>
    <row r="359" spans="1:96" s="246" customFormat="1" ht="39" customHeight="1" x14ac:dyDescent="0.25">
      <c r="A359" s="227">
        <v>6</v>
      </c>
      <c r="B359" s="228">
        <f t="shared" si="116"/>
        <v>350</v>
      </c>
      <c r="C359" s="229">
        <v>19344</v>
      </c>
      <c r="D359" s="228" t="s">
        <v>185</v>
      </c>
      <c r="E359" s="228" t="s">
        <v>2</v>
      </c>
      <c r="F359" s="230" t="s">
        <v>10</v>
      </c>
      <c r="G359" s="231" t="s">
        <v>1590</v>
      </c>
      <c r="H359" s="231" t="s">
        <v>1564</v>
      </c>
      <c r="I359" s="230" t="s">
        <v>1591</v>
      </c>
      <c r="J359" s="232">
        <f t="shared" si="110"/>
        <v>0</v>
      </c>
      <c r="K359" s="232">
        <v>45041</v>
      </c>
      <c r="L359" s="230" t="s">
        <v>189</v>
      </c>
      <c r="M359" s="233">
        <v>302413758</v>
      </c>
      <c r="N359" s="228" t="s">
        <v>1389</v>
      </c>
      <c r="O359" s="228" t="s">
        <v>277</v>
      </c>
      <c r="P359" s="230" t="s">
        <v>213</v>
      </c>
      <c r="Q359" s="230" t="s">
        <v>550</v>
      </c>
      <c r="R359" s="230"/>
      <c r="S359" s="230" t="s">
        <v>1592</v>
      </c>
      <c r="T359" s="230">
        <v>10</v>
      </c>
      <c r="U359" s="234">
        <v>101000</v>
      </c>
      <c r="V359" s="234">
        <v>67333.333333333328</v>
      </c>
      <c r="W359" s="234">
        <v>5000</v>
      </c>
      <c r="X359" s="234">
        <v>0</v>
      </c>
      <c r="Y359" s="234">
        <v>9621</v>
      </c>
      <c r="Z359" s="235">
        <f t="shared" si="121"/>
        <v>125680</v>
      </c>
      <c r="AA359" s="235">
        <f t="shared" si="121"/>
        <v>125680</v>
      </c>
      <c r="AB359" s="236">
        <f t="shared" si="121"/>
        <v>15000</v>
      </c>
      <c r="AC359" s="236">
        <f t="shared" si="121"/>
        <v>15000</v>
      </c>
      <c r="AD359" s="234">
        <v>40000</v>
      </c>
      <c r="AE359" s="234">
        <v>40000</v>
      </c>
      <c r="AF359" s="237">
        <v>7410</v>
      </c>
      <c r="AG359" s="237">
        <v>7410</v>
      </c>
      <c r="AH359" s="234"/>
      <c r="AI359" s="234">
        <v>0</v>
      </c>
      <c r="AJ359" s="237">
        <v>7590</v>
      </c>
      <c r="AK359" s="237">
        <v>7590</v>
      </c>
      <c r="AL359" s="234">
        <v>7200</v>
      </c>
      <c r="AM359" s="234">
        <v>7200</v>
      </c>
      <c r="AN359" s="237">
        <v>0</v>
      </c>
      <c r="AO359" s="237">
        <v>0</v>
      </c>
      <c r="AP359" s="234"/>
      <c r="AQ359" s="234">
        <v>0</v>
      </c>
      <c r="AR359" s="237">
        <v>0</v>
      </c>
      <c r="AS359" s="237">
        <v>0</v>
      </c>
      <c r="AT359" s="230"/>
      <c r="AU359" s="230"/>
      <c r="AV359" s="238">
        <f t="shared" si="122"/>
        <v>350</v>
      </c>
      <c r="AW359" s="238">
        <f t="shared" si="122"/>
        <v>350</v>
      </c>
      <c r="AX359" s="234">
        <v>350</v>
      </c>
      <c r="AY359" s="234">
        <v>350</v>
      </c>
      <c r="AZ359" s="229"/>
      <c r="BA359" s="234">
        <v>0</v>
      </c>
      <c r="BB359" s="229"/>
      <c r="BC359" s="234">
        <v>0</v>
      </c>
      <c r="BD359" s="232">
        <v>45041</v>
      </c>
      <c r="BE359" s="232">
        <v>45041</v>
      </c>
      <c r="BF359" s="239" t="s">
        <v>574</v>
      </c>
      <c r="BG359" s="230" t="s">
        <v>217</v>
      </c>
      <c r="BH359" s="230"/>
      <c r="BI359" s="240"/>
      <c r="BJ359" s="241"/>
      <c r="BK359" s="242" t="s">
        <v>468</v>
      </c>
      <c r="BL359" s="242" t="s">
        <v>1593</v>
      </c>
      <c r="BM359" s="242" t="s">
        <v>332</v>
      </c>
      <c r="BN359" s="231" t="s">
        <v>551</v>
      </c>
      <c r="BO359" s="231">
        <f t="shared" si="113"/>
        <v>2023</v>
      </c>
      <c r="BP359" s="231">
        <f t="shared" si="114"/>
        <v>2</v>
      </c>
      <c r="BQ359" s="231" t="str">
        <f>+TEXT(BD359,"MMMM")</f>
        <v>MMMM</v>
      </c>
      <c r="BR359" s="231" t="s">
        <v>232</v>
      </c>
      <c r="BS359" s="231">
        <f t="shared" si="123"/>
        <v>25</v>
      </c>
      <c r="BT359" s="231">
        <v>28</v>
      </c>
      <c r="BU359" s="231" t="s">
        <v>232</v>
      </c>
      <c r="BV359" s="231">
        <v>2</v>
      </c>
      <c r="BW359" s="231"/>
      <c r="BX359" s="231"/>
      <c r="BY359" s="231"/>
      <c r="BZ359" s="238">
        <f t="shared" si="124"/>
        <v>0</v>
      </c>
      <c r="CA359" s="231"/>
      <c r="CB359" s="231" t="str">
        <f t="shared" si="125"/>
        <v>Хоразм вилояти Инвестициялар, саноат ва савдо бош бошқармаси бошлиғи</v>
      </c>
      <c r="CC359" s="231" t="s">
        <v>552</v>
      </c>
      <c r="CD359" s="231" t="s">
        <v>553</v>
      </c>
      <c r="CE359" s="231" t="s">
        <v>554</v>
      </c>
      <c r="CF359" s="231" t="s">
        <v>1370</v>
      </c>
      <c r="CG359" s="231" t="s">
        <v>472</v>
      </c>
      <c r="CH359" s="231"/>
      <c r="CI359" s="231"/>
      <c r="CJ359" s="231"/>
      <c r="CK359" s="243">
        <v>1676</v>
      </c>
      <c r="CL359" s="243">
        <v>1674</v>
      </c>
      <c r="CM359" s="244">
        <f t="shared" si="117"/>
        <v>-2</v>
      </c>
      <c r="CN359" s="243">
        <v>4</v>
      </c>
      <c r="CO359" s="243">
        <f t="shared" si="118"/>
        <v>2</v>
      </c>
      <c r="CP359" s="245">
        <f t="shared" si="119"/>
        <v>-348</v>
      </c>
      <c r="CR359" s="226"/>
    </row>
    <row r="360" spans="1:96" s="246" customFormat="1" ht="39" customHeight="1" x14ac:dyDescent="0.25">
      <c r="A360" s="227">
        <v>6</v>
      </c>
      <c r="B360" s="228">
        <f t="shared" si="116"/>
        <v>351</v>
      </c>
      <c r="C360" s="229">
        <v>19398</v>
      </c>
      <c r="D360" s="228" t="s">
        <v>185</v>
      </c>
      <c r="E360" s="228" t="s">
        <v>2</v>
      </c>
      <c r="F360" s="230" t="s">
        <v>10</v>
      </c>
      <c r="G360" s="231" t="s">
        <v>1594</v>
      </c>
      <c r="H360" s="231" t="s">
        <v>1595</v>
      </c>
      <c r="I360" s="230" t="s">
        <v>1596</v>
      </c>
      <c r="J360" s="232">
        <f t="shared" si="110"/>
        <v>0</v>
      </c>
      <c r="K360" s="232">
        <v>45066</v>
      </c>
      <c r="L360" s="230" t="s">
        <v>189</v>
      </c>
      <c r="M360" s="233">
        <v>302357494</v>
      </c>
      <c r="N360" s="228" t="s">
        <v>1486</v>
      </c>
      <c r="O360" s="228" t="s">
        <v>277</v>
      </c>
      <c r="P360" s="230" t="s">
        <v>193</v>
      </c>
      <c r="Q360" s="230" t="s">
        <v>194</v>
      </c>
      <c r="R360" s="230"/>
      <c r="S360" s="230" t="s">
        <v>195</v>
      </c>
      <c r="T360" s="230" t="s">
        <v>184</v>
      </c>
      <c r="U360" s="234">
        <v>150</v>
      </c>
      <c r="V360" s="234">
        <v>87.5</v>
      </c>
      <c r="W360" s="234">
        <v>0</v>
      </c>
      <c r="X360" s="234">
        <v>0</v>
      </c>
      <c r="Y360" s="234">
        <v>6</v>
      </c>
      <c r="Z360" s="235">
        <f t="shared" si="121"/>
        <v>2000</v>
      </c>
      <c r="AA360" s="235">
        <f t="shared" si="121"/>
        <v>2000</v>
      </c>
      <c r="AB360" s="236">
        <f t="shared" si="121"/>
        <v>2000</v>
      </c>
      <c r="AC360" s="236">
        <f t="shared" si="121"/>
        <v>2000</v>
      </c>
      <c r="AD360" s="234">
        <v>1500</v>
      </c>
      <c r="AE360" s="234">
        <v>1500</v>
      </c>
      <c r="AF360" s="237">
        <v>2000</v>
      </c>
      <c r="AG360" s="237">
        <v>2000</v>
      </c>
      <c r="AH360" s="234">
        <v>500</v>
      </c>
      <c r="AI360" s="234">
        <v>500</v>
      </c>
      <c r="AJ360" s="237">
        <v>0</v>
      </c>
      <c r="AK360" s="237">
        <v>0</v>
      </c>
      <c r="AL360" s="234"/>
      <c r="AM360" s="234">
        <v>0</v>
      </c>
      <c r="AN360" s="237">
        <v>0</v>
      </c>
      <c r="AO360" s="237">
        <v>0</v>
      </c>
      <c r="AP360" s="234"/>
      <c r="AQ360" s="234">
        <v>0</v>
      </c>
      <c r="AR360" s="237">
        <v>0</v>
      </c>
      <c r="AS360" s="237">
        <v>0</v>
      </c>
      <c r="AT360" s="230"/>
      <c r="AU360" s="230"/>
      <c r="AV360" s="238">
        <f t="shared" si="122"/>
        <v>10</v>
      </c>
      <c r="AW360" s="238">
        <f t="shared" si="122"/>
        <v>10</v>
      </c>
      <c r="AX360" s="234">
        <v>10</v>
      </c>
      <c r="AY360" s="234">
        <v>10</v>
      </c>
      <c r="AZ360" s="229"/>
      <c r="BA360" s="234">
        <v>0</v>
      </c>
      <c r="BB360" s="229"/>
      <c r="BC360" s="234">
        <v>0</v>
      </c>
      <c r="BD360" s="232">
        <v>45066</v>
      </c>
      <c r="BE360" s="232">
        <v>45061</v>
      </c>
      <c r="BF360" s="239" t="s">
        <v>1597</v>
      </c>
      <c r="BG360" s="230" t="s">
        <v>498</v>
      </c>
      <c r="BH360" s="230">
        <v>0</v>
      </c>
      <c r="BI360" s="240"/>
      <c r="BJ360" s="241">
        <v>0</v>
      </c>
      <c r="BK360" s="242" t="s">
        <v>468</v>
      </c>
      <c r="BL360" s="242"/>
      <c r="BM360" s="242" t="s">
        <v>332</v>
      </c>
      <c r="BN360" s="231" t="s">
        <v>200</v>
      </c>
      <c r="BO360" s="231">
        <f t="shared" si="113"/>
        <v>2023</v>
      </c>
      <c r="BP360" s="231">
        <f t="shared" si="114"/>
        <v>2</v>
      </c>
      <c r="BQ360" s="231" t="s">
        <v>218</v>
      </c>
      <c r="BR360" s="231"/>
      <c r="BS360" s="231">
        <f t="shared" si="123"/>
        <v>20</v>
      </c>
      <c r="BT360" s="231"/>
      <c r="BU360" s="231" t="s">
        <v>218</v>
      </c>
      <c r="BV360" s="231"/>
      <c r="BW360" s="231"/>
      <c r="BX360" s="231"/>
      <c r="BY360" s="231"/>
      <c r="BZ360" s="238">
        <f t="shared" si="124"/>
        <v>0</v>
      </c>
      <c r="CA360" s="231"/>
      <c r="CB360" s="231" t="str">
        <f t="shared" si="125"/>
        <v>Хонқа тумани ҳокими ўринбосари</v>
      </c>
      <c r="CC360" s="231" t="s">
        <v>202</v>
      </c>
      <c r="CD360" s="231" t="s">
        <v>1381</v>
      </c>
      <c r="CE360" s="231" t="s">
        <v>206</v>
      </c>
      <c r="CF360" s="231" t="s">
        <v>1376</v>
      </c>
      <c r="CG360" s="231" t="s">
        <v>204</v>
      </c>
      <c r="CH360" s="231"/>
      <c r="CI360" s="231"/>
      <c r="CJ360" s="231"/>
      <c r="CK360" s="243">
        <v>2</v>
      </c>
      <c r="CL360" s="243">
        <v>1</v>
      </c>
      <c r="CM360" s="244">
        <f t="shared" si="117"/>
        <v>-1</v>
      </c>
      <c r="CN360" s="243"/>
      <c r="CO360" s="243">
        <f t="shared" si="118"/>
        <v>-1</v>
      </c>
      <c r="CP360" s="245">
        <f t="shared" si="119"/>
        <v>-11</v>
      </c>
      <c r="CR360" s="226"/>
    </row>
    <row r="361" spans="1:96" s="246" customFormat="1" ht="39" customHeight="1" x14ac:dyDescent="0.25">
      <c r="A361" s="227">
        <v>6</v>
      </c>
      <c r="B361" s="228">
        <f t="shared" si="116"/>
        <v>352</v>
      </c>
      <c r="C361" s="229">
        <v>19346</v>
      </c>
      <c r="D361" s="228" t="s">
        <v>185</v>
      </c>
      <c r="E361" s="228" t="s">
        <v>2</v>
      </c>
      <c r="F361" s="230" t="s">
        <v>10</v>
      </c>
      <c r="G361" s="231" t="s">
        <v>1598</v>
      </c>
      <c r="H361" s="231" t="s">
        <v>1599</v>
      </c>
      <c r="I361" s="230" t="s">
        <v>1600</v>
      </c>
      <c r="J361" s="232">
        <f t="shared" si="110"/>
        <v>0</v>
      </c>
      <c r="K361" s="232">
        <v>45001</v>
      </c>
      <c r="L361" s="230" t="s">
        <v>189</v>
      </c>
      <c r="M361" s="233">
        <v>301715263</v>
      </c>
      <c r="N361" s="228" t="s">
        <v>1237</v>
      </c>
      <c r="O361" s="228" t="s">
        <v>277</v>
      </c>
      <c r="P361" s="230" t="s">
        <v>193</v>
      </c>
      <c r="Q361" s="230" t="s">
        <v>325</v>
      </c>
      <c r="R361" s="230"/>
      <c r="S361" s="230" t="s">
        <v>195</v>
      </c>
      <c r="T361" s="230" t="s">
        <v>184</v>
      </c>
      <c r="U361" s="234">
        <v>150</v>
      </c>
      <c r="V361" s="234">
        <v>112.5</v>
      </c>
      <c r="W361" s="234">
        <v>0</v>
      </c>
      <c r="X361" s="234">
        <v>0</v>
      </c>
      <c r="Y361" s="234">
        <v>6</v>
      </c>
      <c r="Z361" s="235">
        <f t="shared" si="121"/>
        <v>2200</v>
      </c>
      <c r="AA361" s="235">
        <f t="shared" si="121"/>
        <v>2200</v>
      </c>
      <c r="AB361" s="236">
        <f t="shared" si="121"/>
        <v>2200</v>
      </c>
      <c r="AC361" s="236">
        <f t="shared" si="121"/>
        <v>2200</v>
      </c>
      <c r="AD361" s="234">
        <v>1000</v>
      </c>
      <c r="AE361" s="234">
        <v>1000</v>
      </c>
      <c r="AF361" s="237">
        <v>1000</v>
      </c>
      <c r="AG361" s="237">
        <v>1000</v>
      </c>
      <c r="AH361" s="234">
        <v>1200</v>
      </c>
      <c r="AI361" s="234">
        <v>1200</v>
      </c>
      <c r="AJ361" s="237">
        <v>1200</v>
      </c>
      <c r="AK361" s="237">
        <v>1200</v>
      </c>
      <c r="AL361" s="234"/>
      <c r="AM361" s="234">
        <v>0</v>
      </c>
      <c r="AN361" s="237">
        <v>0</v>
      </c>
      <c r="AO361" s="237">
        <v>0</v>
      </c>
      <c r="AP361" s="234"/>
      <c r="AQ361" s="234">
        <v>0</v>
      </c>
      <c r="AR361" s="237">
        <v>0</v>
      </c>
      <c r="AS361" s="237">
        <v>0</v>
      </c>
      <c r="AT361" s="230"/>
      <c r="AU361" s="230"/>
      <c r="AV361" s="238">
        <f t="shared" si="122"/>
        <v>5</v>
      </c>
      <c r="AW361" s="238">
        <f t="shared" si="122"/>
        <v>5</v>
      </c>
      <c r="AX361" s="234">
        <v>5</v>
      </c>
      <c r="AY361" s="234">
        <v>5</v>
      </c>
      <c r="AZ361" s="229"/>
      <c r="BA361" s="234">
        <v>0</v>
      </c>
      <c r="BB361" s="229"/>
      <c r="BC361" s="234">
        <v>0</v>
      </c>
      <c r="BD361" s="232">
        <v>45001</v>
      </c>
      <c r="BE361" s="232">
        <v>45002</v>
      </c>
      <c r="BF361" s="239" t="s">
        <v>0</v>
      </c>
      <c r="BG361" s="230" t="s">
        <v>382</v>
      </c>
      <c r="BH361" s="230">
        <v>0</v>
      </c>
      <c r="BI361" s="240"/>
      <c r="BJ361" s="241"/>
      <c r="BK361" s="242" t="s">
        <v>468</v>
      </c>
      <c r="BL361" s="242"/>
      <c r="BM361" s="242" t="s">
        <v>332</v>
      </c>
      <c r="BN361" s="231" t="s">
        <v>200</v>
      </c>
      <c r="BO361" s="231">
        <f t="shared" si="113"/>
        <v>2023</v>
      </c>
      <c r="BP361" s="231">
        <f t="shared" si="114"/>
        <v>1</v>
      </c>
      <c r="BQ361" s="231" t="str">
        <f t="shared" ref="BQ361:BQ368" si="126">+TEXT(BD361,"MMMM")</f>
        <v>MMMM</v>
      </c>
      <c r="BR361" s="231" t="s">
        <v>255</v>
      </c>
      <c r="BS361" s="231">
        <f t="shared" si="123"/>
        <v>16</v>
      </c>
      <c r="BT361" s="231">
        <v>17</v>
      </c>
      <c r="BU361" s="231" t="s">
        <v>481</v>
      </c>
      <c r="BV361" s="231">
        <v>1</v>
      </c>
      <c r="BW361" s="231"/>
      <c r="BX361" s="231"/>
      <c r="BY361" s="231"/>
      <c r="BZ361" s="238">
        <f t="shared" si="124"/>
        <v>0</v>
      </c>
      <c r="CA361" s="231"/>
      <c r="CB361" s="231" t="str">
        <f t="shared" si="125"/>
        <v>Хонқа тумани ҳокими ўринбосари</v>
      </c>
      <c r="CC361" s="231" t="s">
        <v>202</v>
      </c>
      <c r="CD361" s="231" t="s">
        <v>1395</v>
      </c>
      <c r="CE361" s="231" t="s">
        <v>204</v>
      </c>
      <c r="CF361" s="231" t="s">
        <v>1370</v>
      </c>
      <c r="CG361" s="231" t="s">
        <v>472</v>
      </c>
      <c r="CH361" s="231"/>
      <c r="CI361" s="231"/>
      <c r="CJ361" s="231"/>
      <c r="CK361" s="243">
        <v>24</v>
      </c>
      <c r="CL361" s="243">
        <v>24</v>
      </c>
      <c r="CM361" s="244">
        <f t="shared" si="117"/>
        <v>0</v>
      </c>
      <c r="CN361" s="243"/>
      <c r="CO361" s="243">
        <f t="shared" si="118"/>
        <v>0</v>
      </c>
      <c r="CP361" s="245">
        <f t="shared" si="119"/>
        <v>-5</v>
      </c>
      <c r="CR361" s="226"/>
    </row>
    <row r="362" spans="1:96" s="246" customFormat="1" ht="39" customHeight="1" x14ac:dyDescent="0.25">
      <c r="A362" s="227">
        <v>6</v>
      </c>
      <c r="B362" s="228">
        <f t="shared" si="116"/>
        <v>353</v>
      </c>
      <c r="C362" s="229">
        <v>20644</v>
      </c>
      <c r="D362" s="228" t="s">
        <v>333</v>
      </c>
      <c r="E362" s="228" t="s">
        <v>2</v>
      </c>
      <c r="F362" s="230" t="s">
        <v>10</v>
      </c>
      <c r="G362" s="231" t="s">
        <v>1601</v>
      </c>
      <c r="H362" s="231" t="s">
        <v>1602</v>
      </c>
      <c r="I362" s="230" t="s">
        <v>1603</v>
      </c>
      <c r="J362" s="232">
        <f t="shared" si="110"/>
        <v>0</v>
      </c>
      <c r="K362" s="232">
        <v>45258</v>
      </c>
      <c r="L362" s="230" t="s">
        <v>189</v>
      </c>
      <c r="M362" s="233">
        <v>301679775</v>
      </c>
      <c r="N362" s="228" t="s">
        <v>1417</v>
      </c>
      <c r="O362" s="228" t="s">
        <v>277</v>
      </c>
      <c r="P362" s="230" t="s">
        <v>213</v>
      </c>
      <c r="Q362" s="230" t="s">
        <v>303</v>
      </c>
      <c r="R362" s="230"/>
      <c r="S362" s="230" t="s">
        <v>215</v>
      </c>
      <c r="T362" s="230">
        <v>120</v>
      </c>
      <c r="U362" s="234">
        <v>300</v>
      </c>
      <c r="V362" s="234">
        <v>50</v>
      </c>
      <c r="W362" s="234">
        <v>0</v>
      </c>
      <c r="X362" s="234">
        <v>0</v>
      </c>
      <c r="Y362" s="234">
        <v>12</v>
      </c>
      <c r="Z362" s="235">
        <f t="shared" si="121"/>
        <v>800</v>
      </c>
      <c r="AA362" s="235">
        <f t="shared" si="121"/>
        <v>800</v>
      </c>
      <c r="AB362" s="236">
        <f t="shared" si="121"/>
        <v>800</v>
      </c>
      <c r="AC362" s="236">
        <f t="shared" si="121"/>
        <v>800</v>
      </c>
      <c r="AD362" s="234">
        <v>300</v>
      </c>
      <c r="AE362" s="234">
        <v>300</v>
      </c>
      <c r="AF362" s="237">
        <v>300</v>
      </c>
      <c r="AG362" s="237">
        <v>300</v>
      </c>
      <c r="AH362" s="234">
        <v>500</v>
      </c>
      <c r="AI362" s="234">
        <v>500</v>
      </c>
      <c r="AJ362" s="237">
        <v>500</v>
      </c>
      <c r="AK362" s="237">
        <v>500</v>
      </c>
      <c r="AL362" s="234"/>
      <c r="AM362" s="234">
        <v>0</v>
      </c>
      <c r="AN362" s="237">
        <v>0</v>
      </c>
      <c r="AO362" s="237">
        <v>0</v>
      </c>
      <c r="AP362" s="234"/>
      <c r="AQ362" s="234">
        <v>0</v>
      </c>
      <c r="AR362" s="237">
        <v>0</v>
      </c>
      <c r="AS362" s="237">
        <v>0</v>
      </c>
      <c r="AT362" s="230"/>
      <c r="AU362" s="230"/>
      <c r="AV362" s="238">
        <f t="shared" si="122"/>
        <v>5</v>
      </c>
      <c r="AW362" s="238">
        <f t="shared" si="122"/>
        <v>5</v>
      </c>
      <c r="AX362" s="234">
        <v>5</v>
      </c>
      <c r="AY362" s="234">
        <v>5</v>
      </c>
      <c r="AZ362" s="229"/>
      <c r="BA362" s="234">
        <v>0</v>
      </c>
      <c r="BB362" s="229"/>
      <c r="BC362" s="234">
        <v>0</v>
      </c>
      <c r="BD362" s="232">
        <v>45258</v>
      </c>
      <c r="BE362" s="232">
        <v>45026</v>
      </c>
      <c r="BF362" s="239" t="s">
        <v>528</v>
      </c>
      <c r="BG362" s="230" t="s">
        <v>231</v>
      </c>
      <c r="BH362" s="230">
        <v>0</v>
      </c>
      <c r="BI362" s="240"/>
      <c r="BJ362" s="241">
        <v>0</v>
      </c>
      <c r="BK362" s="242" t="s">
        <v>468</v>
      </c>
      <c r="BL362" s="242"/>
      <c r="BM362" s="242" t="s">
        <v>332</v>
      </c>
      <c r="BN362" s="231" t="s">
        <v>200</v>
      </c>
      <c r="BO362" s="231">
        <f t="shared" si="113"/>
        <v>2023</v>
      </c>
      <c r="BP362" s="231">
        <f t="shared" si="114"/>
        <v>4</v>
      </c>
      <c r="BQ362" s="231" t="str">
        <f t="shared" si="126"/>
        <v>MMMM</v>
      </c>
      <c r="BR362" s="231"/>
      <c r="BS362" s="231">
        <f t="shared" si="123"/>
        <v>28</v>
      </c>
      <c r="BT362" s="231">
        <v>14</v>
      </c>
      <c r="BU362" s="231" t="s">
        <v>232</v>
      </c>
      <c r="BV362" s="231">
        <v>2</v>
      </c>
      <c r="BW362" s="231"/>
      <c r="BX362" s="231"/>
      <c r="BY362" s="231"/>
      <c r="BZ362" s="238">
        <f t="shared" si="124"/>
        <v>0</v>
      </c>
      <c r="CA362" s="231"/>
      <c r="CB362" s="231" t="s">
        <v>1498</v>
      </c>
      <c r="CC362" s="231" t="s">
        <v>304</v>
      </c>
      <c r="CD362" s="231" t="s">
        <v>305</v>
      </c>
      <c r="CE362" s="231" t="s">
        <v>206</v>
      </c>
      <c r="CF362" s="231" t="s">
        <v>1400</v>
      </c>
      <c r="CG362" s="231" t="s">
        <v>206</v>
      </c>
      <c r="CH362" s="231"/>
      <c r="CI362" s="231"/>
      <c r="CJ362" s="231"/>
      <c r="CK362" s="243">
        <v>4</v>
      </c>
      <c r="CL362" s="243">
        <v>4</v>
      </c>
      <c r="CM362" s="244">
        <f t="shared" si="117"/>
        <v>0</v>
      </c>
      <c r="CN362" s="243"/>
      <c r="CO362" s="243">
        <f t="shared" si="118"/>
        <v>0</v>
      </c>
      <c r="CP362" s="245">
        <f t="shared" si="119"/>
        <v>-5</v>
      </c>
      <c r="CR362" s="226"/>
    </row>
    <row r="363" spans="1:96" s="246" customFormat="1" ht="39" customHeight="1" x14ac:dyDescent="0.25">
      <c r="A363" s="227">
        <v>6</v>
      </c>
      <c r="B363" s="228">
        <f t="shared" si="116"/>
        <v>354</v>
      </c>
      <c r="C363" s="229">
        <v>19350</v>
      </c>
      <c r="D363" s="228" t="s">
        <v>185</v>
      </c>
      <c r="E363" s="228" t="s">
        <v>2</v>
      </c>
      <c r="F363" s="230" t="s">
        <v>10</v>
      </c>
      <c r="G363" s="231" t="s">
        <v>1604</v>
      </c>
      <c r="H363" s="231" t="s">
        <v>1605</v>
      </c>
      <c r="I363" s="230" t="s">
        <v>1606</v>
      </c>
      <c r="J363" s="232">
        <f t="shared" si="110"/>
        <v>0</v>
      </c>
      <c r="K363" s="232">
        <v>45001</v>
      </c>
      <c r="L363" s="230" t="s">
        <v>189</v>
      </c>
      <c r="M363" s="233">
        <v>301396013</v>
      </c>
      <c r="N363" s="228" t="s">
        <v>1237</v>
      </c>
      <c r="O363" s="228" t="s">
        <v>277</v>
      </c>
      <c r="P363" s="230" t="s">
        <v>213</v>
      </c>
      <c r="Q363" s="230" t="s">
        <v>886</v>
      </c>
      <c r="R363" s="230"/>
      <c r="S363" s="230" t="s">
        <v>1021</v>
      </c>
      <c r="T363" s="230">
        <v>1000</v>
      </c>
      <c r="U363" s="234">
        <v>170</v>
      </c>
      <c r="V363" s="234">
        <v>127.5</v>
      </c>
      <c r="W363" s="234">
        <v>0</v>
      </c>
      <c r="X363" s="234">
        <v>0</v>
      </c>
      <c r="Y363" s="234">
        <v>6.8</v>
      </c>
      <c r="Z363" s="235">
        <f t="shared" si="121"/>
        <v>505</v>
      </c>
      <c r="AA363" s="235">
        <f t="shared" si="121"/>
        <v>505</v>
      </c>
      <c r="AB363" s="236">
        <f t="shared" si="121"/>
        <v>505</v>
      </c>
      <c r="AC363" s="236">
        <f t="shared" si="121"/>
        <v>505</v>
      </c>
      <c r="AD363" s="234">
        <v>150</v>
      </c>
      <c r="AE363" s="234">
        <v>150</v>
      </c>
      <c r="AF363" s="237">
        <v>150</v>
      </c>
      <c r="AG363" s="237">
        <v>150</v>
      </c>
      <c r="AH363" s="234">
        <v>355</v>
      </c>
      <c r="AI363" s="234">
        <v>355</v>
      </c>
      <c r="AJ363" s="237">
        <v>355</v>
      </c>
      <c r="AK363" s="237">
        <v>355</v>
      </c>
      <c r="AL363" s="234"/>
      <c r="AM363" s="234">
        <v>0</v>
      </c>
      <c r="AN363" s="237">
        <v>0</v>
      </c>
      <c r="AO363" s="237">
        <v>0</v>
      </c>
      <c r="AP363" s="234"/>
      <c r="AQ363" s="234">
        <v>0</v>
      </c>
      <c r="AR363" s="237">
        <v>0</v>
      </c>
      <c r="AS363" s="237">
        <v>0</v>
      </c>
      <c r="AT363" s="230"/>
      <c r="AU363" s="230"/>
      <c r="AV363" s="238">
        <f t="shared" si="122"/>
        <v>6</v>
      </c>
      <c r="AW363" s="238">
        <f t="shared" si="122"/>
        <v>6</v>
      </c>
      <c r="AX363" s="234">
        <v>6</v>
      </c>
      <c r="AY363" s="234">
        <v>6</v>
      </c>
      <c r="AZ363" s="229"/>
      <c r="BA363" s="234">
        <v>0</v>
      </c>
      <c r="BB363" s="229"/>
      <c r="BC363" s="234">
        <v>0</v>
      </c>
      <c r="BD363" s="232">
        <v>45001</v>
      </c>
      <c r="BE363" s="232">
        <v>45002</v>
      </c>
      <c r="BF363" s="239" t="s">
        <v>0</v>
      </c>
      <c r="BG363" s="230" t="s">
        <v>231</v>
      </c>
      <c r="BH363" s="230">
        <v>0</v>
      </c>
      <c r="BI363" s="240"/>
      <c r="BJ363" s="241"/>
      <c r="BK363" s="242" t="s">
        <v>468</v>
      </c>
      <c r="BL363" s="242"/>
      <c r="BM363" s="242" t="s">
        <v>332</v>
      </c>
      <c r="BN363" s="231" t="s">
        <v>200</v>
      </c>
      <c r="BO363" s="231">
        <f t="shared" si="113"/>
        <v>2023</v>
      </c>
      <c r="BP363" s="231">
        <f t="shared" si="114"/>
        <v>1</v>
      </c>
      <c r="BQ363" s="231" t="str">
        <f t="shared" si="126"/>
        <v>MMMM</v>
      </c>
      <c r="BR363" s="231" t="s">
        <v>255</v>
      </c>
      <c r="BS363" s="231">
        <f t="shared" si="123"/>
        <v>16</v>
      </c>
      <c r="BT363" s="231">
        <v>17</v>
      </c>
      <c r="BU363" s="231" t="s">
        <v>481</v>
      </c>
      <c r="BV363" s="231">
        <v>1</v>
      </c>
      <c r="BW363" s="231"/>
      <c r="BX363" s="231"/>
      <c r="BY363" s="231"/>
      <c r="BZ363" s="238">
        <f t="shared" si="124"/>
        <v>0</v>
      </c>
      <c r="CA363" s="231"/>
      <c r="CB363" s="231" t="str">
        <f t="shared" ref="CB363:CB368" si="127">+IF(BN363="йирик",CONCATENATE(E363," Инвестициялар, саноат ва савдо бош бошқармаси бошлиғи"),IF(BN363="ўрта",CONCATENATE(E363," Инвестициялар, саноат ва савдо бош бошқармаси бошлиғи биринчи ўринбосари"),_xlfn.CONCAT(F363," ҳокими ўринбосари")))</f>
        <v>Хонқа тумани ҳокими ўринбосари</v>
      </c>
      <c r="CC363" s="231" t="s">
        <v>304</v>
      </c>
      <c r="CD363" s="231" t="s">
        <v>888</v>
      </c>
      <c r="CE363" s="231" t="s">
        <v>889</v>
      </c>
      <c r="CF363" s="231" t="s">
        <v>1370</v>
      </c>
      <c r="CG363" s="231" t="s">
        <v>472</v>
      </c>
      <c r="CH363" s="231"/>
      <c r="CI363" s="231"/>
      <c r="CJ363" s="231"/>
      <c r="CK363" s="243">
        <v>0</v>
      </c>
      <c r="CL363" s="243">
        <v>0</v>
      </c>
      <c r="CM363" s="244">
        <f t="shared" si="117"/>
        <v>0</v>
      </c>
      <c r="CN363" s="243"/>
      <c r="CO363" s="243">
        <f t="shared" si="118"/>
        <v>0</v>
      </c>
      <c r="CP363" s="245">
        <f t="shared" si="119"/>
        <v>-6</v>
      </c>
      <c r="CR363" s="226"/>
    </row>
    <row r="364" spans="1:96" s="246" customFormat="1" ht="39" customHeight="1" x14ac:dyDescent="0.25">
      <c r="A364" s="227">
        <v>6</v>
      </c>
      <c r="B364" s="228">
        <f t="shared" si="116"/>
        <v>355</v>
      </c>
      <c r="C364" s="229">
        <v>19333</v>
      </c>
      <c r="D364" s="228" t="s">
        <v>185</v>
      </c>
      <c r="E364" s="228" t="s">
        <v>2</v>
      </c>
      <c r="F364" s="230" t="s">
        <v>10</v>
      </c>
      <c r="G364" s="231" t="s">
        <v>1607</v>
      </c>
      <c r="H364" s="231" t="s">
        <v>1608</v>
      </c>
      <c r="I364" s="230" t="s">
        <v>1609</v>
      </c>
      <c r="J364" s="232">
        <f t="shared" si="110"/>
        <v>0</v>
      </c>
      <c r="K364" s="232">
        <v>45200</v>
      </c>
      <c r="L364" s="230" t="s">
        <v>189</v>
      </c>
      <c r="M364" s="233">
        <v>301197506</v>
      </c>
      <c r="N364" s="228" t="s">
        <v>1521</v>
      </c>
      <c r="O364" s="228" t="s">
        <v>252</v>
      </c>
      <c r="P364" s="230" t="s">
        <v>213</v>
      </c>
      <c r="Q364" s="230" t="s">
        <v>303</v>
      </c>
      <c r="R364" s="230"/>
      <c r="S364" s="230" t="s">
        <v>1610</v>
      </c>
      <c r="T364" s="230">
        <v>1.4</v>
      </c>
      <c r="U364" s="234">
        <v>1100</v>
      </c>
      <c r="V364" s="234">
        <v>220</v>
      </c>
      <c r="W364" s="234">
        <v>0</v>
      </c>
      <c r="X364" s="234">
        <v>0</v>
      </c>
      <c r="Y364" s="234">
        <v>117.85714285714286</v>
      </c>
      <c r="Z364" s="235">
        <f t="shared" si="121"/>
        <v>2300</v>
      </c>
      <c r="AA364" s="235">
        <f t="shared" si="121"/>
        <v>2300</v>
      </c>
      <c r="AB364" s="236">
        <f t="shared" si="121"/>
        <v>2300</v>
      </c>
      <c r="AC364" s="236">
        <f t="shared" si="121"/>
        <v>2300</v>
      </c>
      <c r="AD364" s="234">
        <v>1000</v>
      </c>
      <c r="AE364" s="234">
        <v>1000</v>
      </c>
      <c r="AF364" s="237">
        <v>1000</v>
      </c>
      <c r="AG364" s="237">
        <v>1000</v>
      </c>
      <c r="AH364" s="234">
        <v>1300</v>
      </c>
      <c r="AI364" s="234">
        <v>1300</v>
      </c>
      <c r="AJ364" s="237">
        <v>1300</v>
      </c>
      <c r="AK364" s="237">
        <v>1300</v>
      </c>
      <c r="AL364" s="234"/>
      <c r="AM364" s="234">
        <v>0</v>
      </c>
      <c r="AN364" s="237">
        <v>0</v>
      </c>
      <c r="AO364" s="237">
        <v>0</v>
      </c>
      <c r="AP364" s="234"/>
      <c r="AQ364" s="234">
        <v>0</v>
      </c>
      <c r="AR364" s="237">
        <v>0</v>
      </c>
      <c r="AS364" s="237">
        <v>0</v>
      </c>
      <c r="AT364" s="230"/>
      <c r="AU364" s="230"/>
      <c r="AV364" s="238">
        <f t="shared" si="122"/>
        <v>18</v>
      </c>
      <c r="AW364" s="238">
        <f t="shared" si="122"/>
        <v>10</v>
      </c>
      <c r="AX364" s="234">
        <v>10</v>
      </c>
      <c r="AY364" s="234">
        <v>10</v>
      </c>
      <c r="AZ364" s="229"/>
      <c r="BA364" s="234">
        <v>0</v>
      </c>
      <c r="BB364" s="229">
        <v>8</v>
      </c>
      <c r="BC364" s="234">
        <v>0</v>
      </c>
      <c r="BD364" s="232">
        <v>45200</v>
      </c>
      <c r="BE364" s="232">
        <v>45015</v>
      </c>
      <c r="BF364" s="239" t="s">
        <v>338</v>
      </c>
      <c r="BG364" s="230" t="s">
        <v>394</v>
      </c>
      <c r="BH364" s="230">
        <v>0</v>
      </c>
      <c r="BI364" s="240"/>
      <c r="BJ364" s="241">
        <v>0</v>
      </c>
      <c r="BK364" s="242" t="s">
        <v>468</v>
      </c>
      <c r="BL364" s="242"/>
      <c r="BM364" s="242" t="s">
        <v>332</v>
      </c>
      <c r="BN364" s="231" t="s">
        <v>200</v>
      </c>
      <c r="BO364" s="231">
        <f t="shared" si="113"/>
        <v>2023</v>
      </c>
      <c r="BP364" s="231">
        <f t="shared" si="114"/>
        <v>4</v>
      </c>
      <c r="BQ364" s="231" t="str">
        <f t="shared" si="126"/>
        <v>MMMM</v>
      </c>
      <c r="BR364" s="231"/>
      <c r="BS364" s="231">
        <f t="shared" si="123"/>
        <v>1</v>
      </c>
      <c r="BT364" s="231">
        <v>31</v>
      </c>
      <c r="BU364" s="231" t="s">
        <v>255</v>
      </c>
      <c r="BV364" s="231">
        <v>1</v>
      </c>
      <c r="BW364" s="231"/>
      <c r="BX364" s="231"/>
      <c r="BY364" s="231">
        <v>1</v>
      </c>
      <c r="BZ364" s="238">
        <f t="shared" si="124"/>
        <v>-8</v>
      </c>
      <c r="CA364" s="231"/>
      <c r="CB364" s="231" t="str">
        <f t="shared" si="127"/>
        <v>Хонқа тумани ҳокими ўринбосари</v>
      </c>
      <c r="CC364" s="231" t="s">
        <v>304</v>
      </c>
      <c r="CD364" s="231" t="s">
        <v>305</v>
      </c>
      <c r="CE364" s="231" t="s">
        <v>206</v>
      </c>
      <c r="CF364" s="231" t="s">
        <v>1370</v>
      </c>
      <c r="CG364" s="231" t="s">
        <v>472</v>
      </c>
      <c r="CH364" s="231"/>
      <c r="CI364" s="231"/>
      <c r="CJ364" s="231"/>
      <c r="CK364" s="243">
        <v>37</v>
      </c>
      <c r="CL364" s="243">
        <v>20</v>
      </c>
      <c r="CM364" s="244">
        <f t="shared" si="117"/>
        <v>-17</v>
      </c>
      <c r="CN364" s="243">
        <v>3</v>
      </c>
      <c r="CO364" s="243">
        <f t="shared" si="118"/>
        <v>-14</v>
      </c>
      <c r="CP364" s="245">
        <f t="shared" si="119"/>
        <v>-32</v>
      </c>
      <c r="CR364" s="226"/>
    </row>
    <row r="365" spans="1:96" s="246" customFormat="1" ht="39" customHeight="1" x14ac:dyDescent="0.25">
      <c r="A365" s="227">
        <v>6</v>
      </c>
      <c r="B365" s="228">
        <f t="shared" si="116"/>
        <v>356</v>
      </c>
      <c r="C365" s="229">
        <v>19361</v>
      </c>
      <c r="D365" s="228" t="s">
        <v>185</v>
      </c>
      <c r="E365" s="228" t="s">
        <v>2</v>
      </c>
      <c r="F365" s="230" t="s">
        <v>10</v>
      </c>
      <c r="G365" s="231" t="s">
        <v>1611</v>
      </c>
      <c r="H365" s="231" t="s">
        <v>1558</v>
      </c>
      <c r="I365" s="230" t="s">
        <v>1612</v>
      </c>
      <c r="J365" s="232">
        <f t="shared" si="110"/>
        <v>0</v>
      </c>
      <c r="K365" s="232">
        <v>45005</v>
      </c>
      <c r="L365" s="230" t="s">
        <v>189</v>
      </c>
      <c r="M365" s="233">
        <v>300785621</v>
      </c>
      <c r="N365" s="228" t="s">
        <v>1613</v>
      </c>
      <c r="O365" s="228" t="s">
        <v>192</v>
      </c>
      <c r="P365" s="230" t="s">
        <v>240</v>
      </c>
      <c r="Q365" s="230" t="s">
        <v>278</v>
      </c>
      <c r="R365" s="230" t="s">
        <v>279</v>
      </c>
      <c r="S365" s="230" t="s">
        <v>280</v>
      </c>
      <c r="T365" s="230">
        <v>10</v>
      </c>
      <c r="U365" s="234">
        <v>100</v>
      </c>
      <c r="V365" s="234">
        <v>75</v>
      </c>
      <c r="W365" s="234">
        <v>0</v>
      </c>
      <c r="X365" s="234">
        <v>0</v>
      </c>
      <c r="Y365" s="234">
        <v>4</v>
      </c>
      <c r="Z365" s="235">
        <f t="shared" si="121"/>
        <v>380</v>
      </c>
      <c r="AA365" s="235">
        <f t="shared" si="121"/>
        <v>380</v>
      </c>
      <c r="AB365" s="236">
        <f t="shared" si="121"/>
        <v>380</v>
      </c>
      <c r="AC365" s="236">
        <f t="shared" si="121"/>
        <v>380</v>
      </c>
      <c r="AD365" s="234">
        <v>250</v>
      </c>
      <c r="AE365" s="234">
        <v>250</v>
      </c>
      <c r="AF365" s="237">
        <v>250</v>
      </c>
      <c r="AG365" s="237">
        <v>250</v>
      </c>
      <c r="AH365" s="234">
        <v>130</v>
      </c>
      <c r="AI365" s="234">
        <v>130</v>
      </c>
      <c r="AJ365" s="237">
        <v>130</v>
      </c>
      <c r="AK365" s="237">
        <v>130</v>
      </c>
      <c r="AL365" s="234"/>
      <c r="AM365" s="234">
        <v>0</v>
      </c>
      <c r="AN365" s="237">
        <v>0</v>
      </c>
      <c r="AO365" s="237">
        <v>0</v>
      </c>
      <c r="AP365" s="234"/>
      <c r="AQ365" s="234">
        <v>0</v>
      </c>
      <c r="AR365" s="237">
        <v>0</v>
      </c>
      <c r="AS365" s="237">
        <v>0</v>
      </c>
      <c r="AT365" s="230"/>
      <c r="AU365" s="230"/>
      <c r="AV365" s="238">
        <f t="shared" si="122"/>
        <v>3</v>
      </c>
      <c r="AW365" s="238">
        <f t="shared" si="122"/>
        <v>3</v>
      </c>
      <c r="AX365" s="234">
        <v>3</v>
      </c>
      <c r="AY365" s="234">
        <v>3</v>
      </c>
      <c r="AZ365" s="229"/>
      <c r="BA365" s="234">
        <v>0</v>
      </c>
      <c r="BB365" s="229"/>
      <c r="BC365" s="234">
        <v>0</v>
      </c>
      <c r="BD365" s="232">
        <v>45005</v>
      </c>
      <c r="BE365" s="232">
        <v>45002</v>
      </c>
      <c r="BF365" s="239" t="s">
        <v>0</v>
      </c>
      <c r="BG365" s="230" t="s">
        <v>231</v>
      </c>
      <c r="BH365" s="230">
        <v>0</v>
      </c>
      <c r="BI365" s="240"/>
      <c r="BJ365" s="241">
        <v>0</v>
      </c>
      <c r="BK365" s="242" t="s">
        <v>468</v>
      </c>
      <c r="BL365" s="242"/>
      <c r="BM365" s="242" t="s">
        <v>332</v>
      </c>
      <c r="BN365" s="231" t="s">
        <v>200</v>
      </c>
      <c r="BO365" s="231">
        <f t="shared" si="113"/>
        <v>2023</v>
      </c>
      <c r="BP365" s="231">
        <f t="shared" si="114"/>
        <v>1</v>
      </c>
      <c r="BQ365" s="231" t="str">
        <f t="shared" si="126"/>
        <v>MMMM</v>
      </c>
      <c r="BR365" s="231" t="s">
        <v>255</v>
      </c>
      <c r="BS365" s="231">
        <f t="shared" si="123"/>
        <v>20</v>
      </c>
      <c r="BT365" s="231">
        <v>17</v>
      </c>
      <c r="BU365" s="231" t="s">
        <v>481</v>
      </c>
      <c r="BV365" s="231">
        <v>1</v>
      </c>
      <c r="BW365" s="231"/>
      <c r="BX365" s="231"/>
      <c r="BY365" s="231"/>
      <c r="BZ365" s="238">
        <f t="shared" si="124"/>
        <v>0</v>
      </c>
      <c r="CA365" s="231"/>
      <c r="CB365" s="231" t="str">
        <f t="shared" si="127"/>
        <v>Хонқа тумани ҳокими ўринбосари</v>
      </c>
      <c r="CC365" s="231" t="s">
        <v>219</v>
      </c>
      <c r="CD365" s="231" t="s">
        <v>220</v>
      </c>
      <c r="CE365" s="231" t="s">
        <v>221</v>
      </c>
      <c r="CF365" s="231" t="s">
        <v>1390</v>
      </c>
      <c r="CG365" s="231" t="s">
        <v>206</v>
      </c>
      <c r="CH365" s="231"/>
      <c r="CI365" s="231"/>
      <c r="CJ365" s="231"/>
      <c r="CK365" s="243">
        <v>4</v>
      </c>
      <c r="CL365" s="243">
        <v>5</v>
      </c>
      <c r="CM365" s="244">
        <f t="shared" si="117"/>
        <v>1</v>
      </c>
      <c r="CN365" s="243"/>
      <c r="CO365" s="243">
        <f t="shared" si="118"/>
        <v>1</v>
      </c>
      <c r="CP365" s="245">
        <f t="shared" si="119"/>
        <v>-2</v>
      </c>
      <c r="CR365" s="226"/>
    </row>
    <row r="366" spans="1:96" s="246" customFormat="1" ht="39" customHeight="1" x14ac:dyDescent="0.25">
      <c r="A366" s="227">
        <v>6</v>
      </c>
      <c r="B366" s="228">
        <f t="shared" si="116"/>
        <v>357</v>
      </c>
      <c r="C366" s="229">
        <v>19342</v>
      </c>
      <c r="D366" s="228" t="s">
        <v>185</v>
      </c>
      <c r="E366" s="228" t="s">
        <v>2</v>
      </c>
      <c r="F366" s="230" t="s">
        <v>10</v>
      </c>
      <c r="G366" s="231" t="s">
        <v>1614</v>
      </c>
      <c r="H366" s="231" t="s">
        <v>1615</v>
      </c>
      <c r="I366" s="230" t="s">
        <v>1616</v>
      </c>
      <c r="J366" s="232">
        <f t="shared" si="110"/>
        <v>0</v>
      </c>
      <c r="K366" s="232">
        <v>45000</v>
      </c>
      <c r="L366" s="230" t="s">
        <v>189</v>
      </c>
      <c r="M366" s="233">
        <v>205094784</v>
      </c>
      <c r="N366" s="228" t="s">
        <v>1521</v>
      </c>
      <c r="O366" s="228" t="s">
        <v>252</v>
      </c>
      <c r="P366" s="230" t="s">
        <v>193</v>
      </c>
      <c r="Q366" s="230" t="s">
        <v>194</v>
      </c>
      <c r="R366" s="230"/>
      <c r="S366" s="230" t="s">
        <v>195</v>
      </c>
      <c r="T366" s="230" t="s">
        <v>184</v>
      </c>
      <c r="U366" s="234">
        <v>120</v>
      </c>
      <c r="V366" s="234">
        <v>90</v>
      </c>
      <c r="W366" s="234">
        <v>0</v>
      </c>
      <c r="X366" s="234">
        <v>0</v>
      </c>
      <c r="Y366" s="234">
        <v>5</v>
      </c>
      <c r="Z366" s="235">
        <f t="shared" si="121"/>
        <v>1500</v>
      </c>
      <c r="AA366" s="235">
        <f t="shared" si="121"/>
        <v>1500</v>
      </c>
      <c r="AB366" s="236">
        <f t="shared" si="121"/>
        <v>1500</v>
      </c>
      <c r="AC366" s="236">
        <f t="shared" si="121"/>
        <v>1500</v>
      </c>
      <c r="AD366" s="234">
        <v>500</v>
      </c>
      <c r="AE366" s="234">
        <v>500</v>
      </c>
      <c r="AF366" s="237">
        <v>500</v>
      </c>
      <c r="AG366" s="237">
        <v>500</v>
      </c>
      <c r="AH366" s="234">
        <v>1000</v>
      </c>
      <c r="AI366" s="234">
        <v>1000</v>
      </c>
      <c r="AJ366" s="237">
        <v>1000</v>
      </c>
      <c r="AK366" s="237">
        <v>1000</v>
      </c>
      <c r="AL366" s="234"/>
      <c r="AM366" s="234">
        <v>0</v>
      </c>
      <c r="AN366" s="237">
        <v>0</v>
      </c>
      <c r="AO366" s="237">
        <v>0</v>
      </c>
      <c r="AP366" s="234"/>
      <c r="AQ366" s="234">
        <v>0</v>
      </c>
      <c r="AR366" s="237">
        <v>0</v>
      </c>
      <c r="AS366" s="237">
        <v>0</v>
      </c>
      <c r="AT366" s="230"/>
      <c r="AU366" s="230"/>
      <c r="AV366" s="238">
        <f t="shared" si="122"/>
        <v>10</v>
      </c>
      <c r="AW366" s="238">
        <f t="shared" si="122"/>
        <v>10</v>
      </c>
      <c r="AX366" s="234">
        <v>10</v>
      </c>
      <c r="AY366" s="234">
        <v>10</v>
      </c>
      <c r="AZ366" s="229"/>
      <c r="BA366" s="234">
        <v>0</v>
      </c>
      <c r="BB366" s="229"/>
      <c r="BC366" s="234">
        <v>0</v>
      </c>
      <c r="BD366" s="232">
        <v>45000</v>
      </c>
      <c r="BE366" s="232">
        <v>45002</v>
      </c>
      <c r="BF366" s="239" t="s">
        <v>0</v>
      </c>
      <c r="BG366" s="230" t="s">
        <v>394</v>
      </c>
      <c r="BH366" s="230">
        <v>0</v>
      </c>
      <c r="BI366" s="240"/>
      <c r="BJ366" s="241"/>
      <c r="BK366" s="242" t="s">
        <v>468</v>
      </c>
      <c r="BL366" s="242"/>
      <c r="BM366" s="242" t="s">
        <v>332</v>
      </c>
      <c r="BN366" s="231" t="s">
        <v>200</v>
      </c>
      <c r="BO366" s="231">
        <f t="shared" si="113"/>
        <v>2023</v>
      </c>
      <c r="BP366" s="231">
        <f t="shared" si="114"/>
        <v>1</v>
      </c>
      <c r="BQ366" s="231" t="str">
        <f t="shared" si="126"/>
        <v>MMMM</v>
      </c>
      <c r="BR366" s="231" t="s">
        <v>255</v>
      </c>
      <c r="BS366" s="231">
        <f t="shared" si="123"/>
        <v>15</v>
      </c>
      <c r="BT366" s="231">
        <v>17</v>
      </c>
      <c r="BU366" s="231" t="s">
        <v>481</v>
      </c>
      <c r="BV366" s="231">
        <v>1</v>
      </c>
      <c r="BW366" s="231"/>
      <c r="BX366" s="231"/>
      <c r="BY366" s="231"/>
      <c r="BZ366" s="238">
        <f t="shared" si="124"/>
        <v>0</v>
      </c>
      <c r="CA366" s="231"/>
      <c r="CB366" s="231" t="str">
        <f t="shared" si="127"/>
        <v>Хонқа тумани ҳокими ўринбосари</v>
      </c>
      <c r="CC366" s="231" t="s">
        <v>202</v>
      </c>
      <c r="CD366" s="231" t="s">
        <v>1395</v>
      </c>
      <c r="CE366" s="231" t="s">
        <v>204</v>
      </c>
      <c r="CF366" s="231" t="s">
        <v>1370</v>
      </c>
      <c r="CG366" s="231" t="s">
        <v>472</v>
      </c>
      <c r="CH366" s="231"/>
      <c r="CI366" s="231"/>
      <c r="CJ366" s="231"/>
      <c r="CK366" s="243">
        <v>5</v>
      </c>
      <c r="CL366" s="243">
        <v>9</v>
      </c>
      <c r="CM366" s="244">
        <f t="shared" si="117"/>
        <v>4</v>
      </c>
      <c r="CN366" s="243"/>
      <c r="CO366" s="243">
        <f t="shared" si="118"/>
        <v>4</v>
      </c>
      <c r="CP366" s="245">
        <f t="shared" si="119"/>
        <v>-6</v>
      </c>
      <c r="CR366" s="226"/>
    </row>
    <row r="367" spans="1:96" s="246" customFormat="1" ht="39" customHeight="1" x14ac:dyDescent="0.25">
      <c r="A367" s="227">
        <v>6</v>
      </c>
      <c r="B367" s="228">
        <f t="shared" si="116"/>
        <v>358</v>
      </c>
      <c r="C367" s="229">
        <v>19414</v>
      </c>
      <c r="D367" s="228" t="s">
        <v>185</v>
      </c>
      <c r="E367" s="228" t="s">
        <v>2</v>
      </c>
      <c r="F367" s="230" t="s">
        <v>10</v>
      </c>
      <c r="G367" s="231" t="s">
        <v>1617</v>
      </c>
      <c r="H367" s="231" t="s">
        <v>1618</v>
      </c>
      <c r="I367" s="230" t="s">
        <v>1619</v>
      </c>
      <c r="J367" s="232">
        <f t="shared" si="110"/>
        <v>0</v>
      </c>
      <c r="K367" s="232">
        <v>45005</v>
      </c>
      <c r="L367" s="230" t="s">
        <v>189</v>
      </c>
      <c r="M367" s="233">
        <v>202616966</v>
      </c>
      <c r="N367" s="228" t="s">
        <v>1237</v>
      </c>
      <c r="O367" s="228" t="s">
        <v>277</v>
      </c>
      <c r="P367" s="230" t="s">
        <v>193</v>
      </c>
      <c r="Q367" s="230" t="s">
        <v>626</v>
      </c>
      <c r="R367" s="230"/>
      <c r="S367" s="230" t="s">
        <v>195</v>
      </c>
      <c r="T367" s="230" t="s">
        <v>184</v>
      </c>
      <c r="U367" s="234">
        <v>150</v>
      </c>
      <c r="V367" s="234">
        <v>112.5</v>
      </c>
      <c r="W367" s="234">
        <v>0</v>
      </c>
      <c r="X367" s="234">
        <v>0</v>
      </c>
      <c r="Y367" s="234">
        <v>6</v>
      </c>
      <c r="Z367" s="235">
        <f t="shared" si="121"/>
        <v>250</v>
      </c>
      <c r="AA367" s="235">
        <f t="shared" si="121"/>
        <v>250</v>
      </c>
      <c r="AB367" s="236">
        <f t="shared" si="121"/>
        <v>250</v>
      </c>
      <c r="AC367" s="236">
        <f t="shared" si="121"/>
        <v>250</v>
      </c>
      <c r="AD367" s="234">
        <v>150</v>
      </c>
      <c r="AE367" s="234">
        <v>150</v>
      </c>
      <c r="AF367" s="237">
        <v>150</v>
      </c>
      <c r="AG367" s="237">
        <v>150</v>
      </c>
      <c r="AH367" s="234">
        <v>100</v>
      </c>
      <c r="AI367" s="234">
        <v>100</v>
      </c>
      <c r="AJ367" s="237">
        <v>100</v>
      </c>
      <c r="AK367" s="237">
        <v>100</v>
      </c>
      <c r="AL367" s="234"/>
      <c r="AM367" s="234">
        <v>0</v>
      </c>
      <c r="AN367" s="237">
        <v>0</v>
      </c>
      <c r="AO367" s="237">
        <v>0</v>
      </c>
      <c r="AP367" s="234"/>
      <c r="AQ367" s="234">
        <v>0</v>
      </c>
      <c r="AR367" s="237">
        <v>0</v>
      </c>
      <c r="AS367" s="237">
        <v>0</v>
      </c>
      <c r="AT367" s="230"/>
      <c r="AU367" s="230"/>
      <c r="AV367" s="238">
        <f t="shared" si="122"/>
        <v>5</v>
      </c>
      <c r="AW367" s="238">
        <f t="shared" si="122"/>
        <v>5</v>
      </c>
      <c r="AX367" s="234">
        <v>5</v>
      </c>
      <c r="AY367" s="234">
        <v>5</v>
      </c>
      <c r="AZ367" s="229"/>
      <c r="BA367" s="234">
        <v>0</v>
      </c>
      <c r="BB367" s="229"/>
      <c r="BC367" s="234">
        <v>0</v>
      </c>
      <c r="BD367" s="232">
        <v>45005</v>
      </c>
      <c r="BE367" s="232">
        <v>45002</v>
      </c>
      <c r="BF367" s="239" t="s">
        <v>0</v>
      </c>
      <c r="BG367" s="230" t="s">
        <v>217</v>
      </c>
      <c r="BH367" s="230">
        <v>0</v>
      </c>
      <c r="BI367" s="240"/>
      <c r="BJ367" s="241">
        <v>0</v>
      </c>
      <c r="BK367" s="242" t="s">
        <v>468</v>
      </c>
      <c r="BL367" s="242"/>
      <c r="BM367" s="242" t="s">
        <v>332</v>
      </c>
      <c r="BN367" s="231" t="s">
        <v>200</v>
      </c>
      <c r="BO367" s="231">
        <f t="shared" si="113"/>
        <v>2023</v>
      </c>
      <c r="BP367" s="231">
        <f t="shared" si="114"/>
        <v>1</v>
      </c>
      <c r="BQ367" s="231" t="str">
        <f t="shared" si="126"/>
        <v>MMMM</v>
      </c>
      <c r="BR367" s="231" t="s">
        <v>255</v>
      </c>
      <c r="BS367" s="231">
        <f t="shared" si="123"/>
        <v>20</v>
      </c>
      <c r="BT367" s="231">
        <v>17</v>
      </c>
      <c r="BU367" s="231" t="s">
        <v>481</v>
      </c>
      <c r="BV367" s="231">
        <v>1</v>
      </c>
      <c r="BW367" s="231"/>
      <c r="BX367" s="231"/>
      <c r="BY367" s="231"/>
      <c r="BZ367" s="238">
        <f t="shared" si="124"/>
        <v>0</v>
      </c>
      <c r="CA367" s="231"/>
      <c r="CB367" s="231" t="str">
        <f t="shared" si="127"/>
        <v>Хонқа тумани ҳокими ўринбосари</v>
      </c>
      <c r="CC367" s="231" t="s">
        <v>202</v>
      </c>
      <c r="CD367" s="231" t="s">
        <v>1381</v>
      </c>
      <c r="CE367" s="231" t="s">
        <v>206</v>
      </c>
      <c r="CF367" s="231" t="s">
        <v>1376</v>
      </c>
      <c r="CG367" s="231" t="s">
        <v>204</v>
      </c>
      <c r="CH367" s="231"/>
      <c r="CI367" s="231"/>
      <c r="CJ367" s="231"/>
      <c r="CK367" s="243">
        <v>3</v>
      </c>
      <c r="CL367" s="243">
        <v>3</v>
      </c>
      <c r="CM367" s="244">
        <f t="shared" si="117"/>
        <v>0</v>
      </c>
      <c r="CN367" s="243"/>
      <c r="CO367" s="243">
        <f t="shared" si="118"/>
        <v>0</v>
      </c>
      <c r="CP367" s="245">
        <f t="shared" si="119"/>
        <v>-5</v>
      </c>
      <c r="CR367" s="226"/>
    </row>
    <row r="368" spans="1:96" s="246" customFormat="1" ht="39" customHeight="1" x14ac:dyDescent="0.25">
      <c r="A368" s="227">
        <v>6</v>
      </c>
      <c r="B368" s="228">
        <f t="shared" si="116"/>
        <v>359</v>
      </c>
      <c r="C368" s="229">
        <v>19368</v>
      </c>
      <c r="D368" s="228" t="s">
        <v>185</v>
      </c>
      <c r="E368" s="228" t="s">
        <v>2</v>
      </c>
      <c r="F368" s="230" t="s">
        <v>10</v>
      </c>
      <c r="G368" s="231" t="s">
        <v>1620</v>
      </c>
      <c r="H368" s="231" t="s">
        <v>1621</v>
      </c>
      <c r="I368" s="230" t="s">
        <v>1622</v>
      </c>
      <c r="J368" s="232">
        <f t="shared" si="110"/>
        <v>0</v>
      </c>
      <c r="K368" s="232">
        <v>44957</v>
      </c>
      <c r="L368" s="230" t="s">
        <v>189</v>
      </c>
      <c r="M368" s="233">
        <v>200432138</v>
      </c>
      <c r="N368" s="228" t="s">
        <v>1237</v>
      </c>
      <c r="O368" s="228" t="s">
        <v>277</v>
      </c>
      <c r="P368" s="230" t="s">
        <v>193</v>
      </c>
      <c r="Q368" s="230" t="s">
        <v>447</v>
      </c>
      <c r="R368" s="230"/>
      <c r="S368" s="230" t="s">
        <v>195</v>
      </c>
      <c r="T368" s="230" t="s">
        <v>184</v>
      </c>
      <c r="U368" s="234">
        <v>100</v>
      </c>
      <c r="V368" s="234">
        <v>91.666666666666671</v>
      </c>
      <c r="W368" s="234">
        <v>0</v>
      </c>
      <c r="X368" s="234">
        <v>0</v>
      </c>
      <c r="Y368" s="234">
        <v>4</v>
      </c>
      <c r="Z368" s="235">
        <f t="shared" si="121"/>
        <v>150</v>
      </c>
      <c r="AA368" s="235">
        <f t="shared" si="121"/>
        <v>150</v>
      </c>
      <c r="AB368" s="236">
        <f t="shared" si="121"/>
        <v>150</v>
      </c>
      <c r="AC368" s="236">
        <f t="shared" si="121"/>
        <v>150</v>
      </c>
      <c r="AD368" s="234">
        <v>100</v>
      </c>
      <c r="AE368" s="234">
        <v>100</v>
      </c>
      <c r="AF368" s="237">
        <v>100</v>
      </c>
      <c r="AG368" s="237">
        <v>100</v>
      </c>
      <c r="AH368" s="234">
        <v>50</v>
      </c>
      <c r="AI368" s="234">
        <v>50</v>
      </c>
      <c r="AJ368" s="237">
        <v>50</v>
      </c>
      <c r="AK368" s="237">
        <v>50</v>
      </c>
      <c r="AL368" s="234"/>
      <c r="AM368" s="234">
        <v>0</v>
      </c>
      <c r="AN368" s="237">
        <v>0</v>
      </c>
      <c r="AO368" s="237">
        <v>0</v>
      </c>
      <c r="AP368" s="234"/>
      <c r="AQ368" s="234">
        <v>0</v>
      </c>
      <c r="AR368" s="237">
        <v>0</v>
      </c>
      <c r="AS368" s="237">
        <v>0</v>
      </c>
      <c r="AT368" s="230"/>
      <c r="AU368" s="230"/>
      <c r="AV368" s="238">
        <f t="shared" si="122"/>
        <v>3</v>
      </c>
      <c r="AW368" s="238">
        <f t="shared" si="122"/>
        <v>3</v>
      </c>
      <c r="AX368" s="234">
        <v>3</v>
      </c>
      <c r="AY368" s="234">
        <v>3</v>
      </c>
      <c r="AZ368" s="229"/>
      <c r="BA368" s="229">
        <v>0</v>
      </c>
      <c r="BB368" s="229"/>
      <c r="BC368" s="229">
        <v>0</v>
      </c>
      <c r="BD368" s="232">
        <v>44957</v>
      </c>
      <c r="BE368" s="232">
        <v>44957</v>
      </c>
      <c r="BF368" s="239" t="s">
        <v>381</v>
      </c>
      <c r="BG368" s="230" t="s">
        <v>231</v>
      </c>
      <c r="BH368" s="230">
        <v>0</v>
      </c>
      <c r="BI368" s="240"/>
      <c r="BJ368" s="241">
        <v>0</v>
      </c>
      <c r="BK368" s="242" t="s">
        <v>468</v>
      </c>
      <c r="BL368" s="242"/>
      <c r="BM368" s="242" t="s">
        <v>332</v>
      </c>
      <c r="BN368" s="231" t="s">
        <v>200</v>
      </c>
      <c r="BO368" s="231">
        <f t="shared" si="113"/>
        <v>2023</v>
      </c>
      <c r="BP368" s="231">
        <f t="shared" si="114"/>
        <v>1</v>
      </c>
      <c r="BQ368" s="231" t="str">
        <f t="shared" si="126"/>
        <v>MMMM</v>
      </c>
      <c r="BR368" s="231" t="s">
        <v>1426</v>
      </c>
      <c r="BS368" s="231">
        <f t="shared" si="123"/>
        <v>31</v>
      </c>
      <c r="BT368" s="231">
        <v>31</v>
      </c>
      <c r="BU368" s="231" t="s">
        <v>1427</v>
      </c>
      <c r="BV368" s="231">
        <v>1</v>
      </c>
      <c r="BW368" s="231"/>
      <c r="BX368" s="231"/>
      <c r="BY368" s="231"/>
      <c r="BZ368" s="238">
        <f t="shared" si="124"/>
        <v>0</v>
      </c>
      <c r="CA368" s="231"/>
      <c r="CB368" s="231" t="str">
        <f t="shared" si="127"/>
        <v>Хонқа тумани ҳокими ўринбосари</v>
      </c>
      <c r="CC368" s="231" t="s">
        <v>202</v>
      </c>
      <c r="CD368" s="231" t="s">
        <v>1395</v>
      </c>
      <c r="CE368" s="231" t="s">
        <v>204</v>
      </c>
      <c r="CF368" s="231" t="s">
        <v>1390</v>
      </c>
      <c r="CG368" s="231" t="s">
        <v>206</v>
      </c>
      <c r="CH368" s="231"/>
      <c r="CI368" s="231"/>
      <c r="CJ368" s="231"/>
      <c r="CK368" s="243">
        <v>3</v>
      </c>
      <c r="CL368" s="243">
        <v>3</v>
      </c>
      <c r="CM368" s="244">
        <f t="shared" si="117"/>
        <v>0</v>
      </c>
      <c r="CN368" s="243"/>
      <c r="CO368" s="243">
        <f t="shared" si="118"/>
        <v>0</v>
      </c>
      <c r="CP368" s="245">
        <f t="shared" si="119"/>
        <v>-3</v>
      </c>
      <c r="CR368" s="226"/>
    </row>
    <row r="369" spans="1:96" s="246" customFormat="1" ht="39" customHeight="1" x14ac:dyDescent="0.25">
      <c r="A369" s="227">
        <v>6</v>
      </c>
      <c r="B369" s="228">
        <f t="shared" si="116"/>
        <v>360</v>
      </c>
      <c r="C369" s="229">
        <v>36725</v>
      </c>
      <c r="D369" s="228" t="s">
        <v>222</v>
      </c>
      <c r="E369" s="228" t="s">
        <v>2</v>
      </c>
      <c r="F369" s="230" t="s">
        <v>10</v>
      </c>
      <c r="G369" s="231" t="s">
        <v>1623</v>
      </c>
      <c r="H369" s="231" t="s">
        <v>1624</v>
      </c>
      <c r="I369" s="230" t="s">
        <v>1625</v>
      </c>
      <c r="J369" s="232">
        <f t="shared" si="110"/>
        <v>0</v>
      </c>
      <c r="K369" s="232">
        <v>45047</v>
      </c>
      <c r="L369" s="230" t="s">
        <v>189</v>
      </c>
      <c r="M369" s="242">
        <v>200431130</v>
      </c>
      <c r="N369" s="230" t="s">
        <v>1575</v>
      </c>
      <c r="O369" s="230" t="s">
        <v>212</v>
      </c>
      <c r="P369" s="230" t="s">
        <v>193</v>
      </c>
      <c r="Q369" s="230" t="s">
        <v>325</v>
      </c>
      <c r="R369" s="230">
        <v>0</v>
      </c>
      <c r="S369" s="230">
        <v>0</v>
      </c>
      <c r="T369" s="230">
        <v>0</v>
      </c>
      <c r="U369" s="230">
        <v>0</v>
      </c>
      <c r="V369" s="230">
        <v>0</v>
      </c>
      <c r="W369" s="230">
        <v>0</v>
      </c>
      <c r="X369" s="230">
        <v>0</v>
      </c>
      <c r="Y369" s="234">
        <v>10.666666666666668</v>
      </c>
      <c r="Z369" s="235">
        <f t="shared" si="121"/>
        <v>800</v>
      </c>
      <c r="AA369" s="235">
        <f t="shared" si="121"/>
        <v>800</v>
      </c>
      <c r="AB369" s="236">
        <f t="shared" si="121"/>
        <v>300</v>
      </c>
      <c r="AC369" s="236">
        <f t="shared" si="121"/>
        <v>300</v>
      </c>
      <c r="AD369" s="234">
        <v>800</v>
      </c>
      <c r="AE369" s="234">
        <v>800</v>
      </c>
      <c r="AF369" s="237">
        <v>300</v>
      </c>
      <c r="AG369" s="237">
        <v>300</v>
      </c>
      <c r="AH369" s="234">
        <v>0</v>
      </c>
      <c r="AI369" s="234">
        <v>0</v>
      </c>
      <c r="AJ369" s="237">
        <v>0</v>
      </c>
      <c r="AK369" s="237">
        <v>0</v>
      </c>
      <c r="AL369" s="234"/>
      <c r="AM369" s="234">
        <v>0</v>
      </c>
      <c r="AN369" s="237">
        <v>0</v>
      </c>
      <c r="AO369" s="237">
        <v>0</v>
      </c>
      <c r="AP369" s="234"/>
      <c r="AQ369" s="234">
        <v>0</v>
      </c>
      <c r="AR369" s="237">
        <v>0</v>
      </c>
      <c r="AS369" s="237">
        <v>0</v>
      </c>
      <c r="AT369" s="230"/>
      <c r="AU369" s="230"/>
      <c r="AV369" s="238">
        <f t="shared" si="122"/>
        <v>5</v>
      </c>
      <c r="AW369" s="238">
        <f t="shared" si="122"/>
        <v>3</v>
      </c>
      <c r="AX369" s="234">
        <v>5</v>
      </c>
      <c r="AY369" s="234">
        <v>3</v>
      </c>
      <c r="AZ369" s="229"/>
      <c r="BA369" s="234">
        <v>0</v>
      </c>
      <c r="BB369" s="229"/>
      <c r="BC369" s="234">
        <v>0</v>
      </c>
      <c r="BD369" s="232">
        <v>45047</v>
      </c>
      <c r="BE369" s="232">
        <v>44985</v>
      </c>
      <c r="BF369" s="239" t="s">
        <v>0</v>
      </c>
      <c r="BG369" s="230" t="s">
        <v>254</v>
      </c>
      <c r="BH369" s="230"/>
      <c r="BI369" s="240"/>
      <c r="BJ369" s="241"/>
      <c r="BK369" s="242" t="s">
        <v>468</v>
      </c>
      <c r="BL369" s="242"/>
      <c r="BM369" s="242" t="s">
        <v>332</v>
      </c>
      <c r="BN369" s="231" t="s">
        <v>200</v>
      </c>
      <c r="BO369" s="231">
        <f t="shared" si="113"/>
        <v>2023</v>
      </c>
      <c r="BP369" s="231">
        <f t="shared" si="114"/>
        <v>2</v>
      </c>
      <c r="BQ369" s="231" t="s">
        <v>218</v>
      </c>
      <c r="BR369" s="231"/>
      <c r="BS369" s="231">
        <f t="shared" si="123"/>
        <v>1</v>
      </c>
      <c r="BT369" s="231">
        <v>31</v>
      </c>
      <c r="BU369" s="231" t="s">
        <v>255</v>
      </c>
      <c r="BV369" s="231">
        <v>1</v>
      </c>
      <c r="BW369" s="231"/>
      <c r="BX369" s="231"/>
      <c r="BY369" s="231"/>
      <c r="BZ369" s="238">
        <f t="shared" si="124"/>
        <v>-2</v>
      </c>
      <c r="CA369" s="231"/>
      <c r="CB369" s="231"/>
      <c r="CC369" s="231" t="s">
        <v>202</v>
      </c>
      <c r="CD369" s="231" t="s">
        <v>1381</v>
      </c>
      <c r="CE369" s="231" t="s">
        <v>206</v>
      </c>
      <c r="CF369" s="231" t="s">
        <v>1400</v>
      </c>
      <c r="CG369" s="231" t="s">
        <v>206</v>
      </c>
      <c r="CH369" s="231"/>
      <c r="CI369" s="231"/>
      <c r="CJ369" s="231"/>
      <c r="CK369" s="243">
        <v>28</v>
      </c>
      <c r="CL369" s="243">
        <v>31</v>
      </c>
      <c r="CM369" s="244">
        <f t="shared" si="117"/>
        <v>3</v>
      </c>
      <c r="CN369" s="243"/>
      <c r="CO369" s="243">
        <f t="shared" si="118"/>
        <v>3</v>
      </c>
      <c r="CP369" s="245">
        <f t="shared" si="119"/>
        <v>-2</v>
      </c>
      <c r="CR369" s="226"/>
    </row>
    <row r="370" spans="1:96" s="246" customFormat="1" ht="39" customHeight="1" x14ac:dyDescent="0.25">
      <c r="A370" s="227">
        <v>6</v>
      </c>
      <c r="B370" s="228">
        <f t="shared" si="116"/>
        <v>361</v>
      </c>
      <c r="C370" s="229">
        <v>19329</v>
      </c>
      <c r="D370" s="228" t="s">
        <v>185</v>
      </c>
      <c r="E370" s="228" t="s">
        <v>2</v>
      </c>
      <c r="F370" s="230" t="s">
        <v>10</v>
      </c>
      <c r="G370" s="231" t="s">
        <v>1626</v>
      </c>
      <c r="H370" s="231" t="s">
        <v>1627</v>
      </c>
      <c r="I370" s="230" t="s">
        <v>1628</v>
      </c>
      <c r="J370" s="232">
        <f t="shared" si="110"/>
        <v>0</v>
      </c>
      <c r="K370" s="232">
        <v>45001</v>
      </c>
      <c r="L370" s="230" t="s">
        <v>189</v>
      </c>
      <c r="M370" s="233">
        <v>200430393</v>
      </c>
      <c r="N370" s="228" t="s">
        <v>1535</v>
      </c>
      <c r="O370" s="228" t="s">
        <v>277</v>
      </c>
      <c r="P370" s="230" t="s">
        <v>213</v>
      </c>
      <c r="Q370" s="230" t="s">
        <v>550</v>
      </c>
      <c r="R370" s="230"/>
      <c r="S370" s="230" t="s">
        <v>1610</v>
      </c>
      <c r="T370" s="230">
        <v>100</v>
      </c>
      <c r="U370" s="234">
        <v>350</v>
      </c>
      <c r="V370" s="234">
        <v>262.5</v>
      </c>
      <c r="W370" s="234">
        <v>0</v>
      </c>
      <c r="X370" s="234">
        <v>0</v>
      </c>
      <c r="Y370" s="234">
        <v>14</v>
      </c>
      <c r="Z370" s="235">
        <f t="shared" si="121"/>
        <v>1045</v>
      </c>
      <c r="AA370" s="235">
        <f t="shared" si="121"/>
        <v>1045</v>
      </c>
      <c r="AB370" s="236">
        <f t="shared" si="121"/>
        <v>1045</v>
      </c>
      <c r="AC370" s="236">
        <f t="shared" si="121"/>
        <v>1045</v>
      </c>
      <c r="AD370" s="234">
        <v>450</v>
      </c>
      <c r="AE370" s="234">
        <v>450</v>
      </c>
      <c r="AF370" s="237">
        <v>450</v>
      </c>
      <c r="AG370" s="237">
        <v>450</v>
      </c>
      <c r="AH370" s="234"/>
      <c r="AI370" s="234">
        <v>0</v>
      </c>
      <c r="AJ370" s="237">
        <v>0</v>
      </c>
      <c r="AK370" s="237">
        <v>0</v>
      </c>
      <c r="AL370" s="234">
        <v>50</v>
      </c>
      <c r="AM370" s="234">
        <v>50</v>
      </c>
      <c r="AN370" s="237">
        <v>50</v>
      </c>
      <c r="AO370" s="237">
        <v>50</v>
      </c>
      <c r="AP370" s="234"/>
      <c r="AQ370" s="234">
        <v>0</v>
      </c>
      <c r="AR370" s="237">
        <v>0</v>
      </c>
      <c r="AS370" s="237">
        <v>0</v>
      </c>
      <c r="AT370" s="230"/>
      <c r="AU370" s="230"/>
      <c r="AV370" s="238">
        <f t="shared" si="122"/>
        <v>3</v>
      </c>
      <c r="AW370" s="238">
        <f t="shared" si="122"/>
        <v>5</v>
      </c>
      <c r="AX370" s="234">
        <v>3</v>
      </c>
      <c r="AY370" s="234">
        <v>5</v>
      </c>
      <c r="AZ370" s="229"/>
      <c r="BA370" s="234">
        <v>0</v>
      </c>
      <c r="BB370" s="229"/>
      <c r="BC370" s="234">
        <v>0</v>
      </c>
      <c r="BD370" s="232">
        <v>45001</v>
      </c>
      <c r="BE370" s="232">
        <v>45002</v>
      </c>
      <c r="BF370" s="239" t="s">
        <v>0</v>
      </c>
      <c r="BG370" s="230" t="s">
        <v>394</v>
      </c>
      <c r="BH370" s="230">
        <v>0</v>
      </c>
      <c r="BI370" s="240"/>
      <c r="BJ370" s="241"/>
      <c r="BK370" s="242" t="s">
        <v>468</v>
      </c>
      <c r="BL370" s="242"/>
      <c r="BM370" s="242" t="s">
        <v>332</v>
      </c>
      <c r="BN370" s="231" t="s">
        <v>200</v>
      </c>
      <c r="BO370" s="231">
        <f t="shared" si="113"/>
        <v>2023</v>
      </c>
      <c r="BP370" s="231">
        <f t="shared" si="114"/>
        <v>1</v>
      </c>
      <c r="BQ370" s="231" t="str">
        <f t="shared" ref="BQ370:BQ376" si="128">+TEXT(BD370,"MMMM")</f>
        <v>MMMM</v>
      </c>
      <c r="BR370" s="231" t="s">
        <v>255</v>
      </c>
      <c r="BS370" s="231">
        <f t="shared" si="123"/>
        <v>16</v>
      </c>
      <c r="BT370" s="231">
        <v>17</v>
      </c>
      <c r="BU370" s="231" t="s">
        <v>481</v>
      </c>
      <c r="BV370" s="231">
        <v>1</v>
      </c>
      <c r="BW370" s="231"/>
      <c r="BX370" s="231"/>
      <c r="BY370" s="231"/>
      <c r="BZ370" s="238">
        <f t="shared" si="124"/>
        <v>2</v>
      </c>
      <c r="CA370" s="231"/>
      <c r="CB370" s="231" t="str">
        <f>+IF(BN370="йирик",CONCATENATE(E370," Инвестициялар, саноат ва савдо бош бошқармаси бошлиғи"),IF(BN370="ўрта",CONCATENATE(E370," Инвестициялар, саноат ва савдо бош бошқармаси бошлиғи биринчи ўринбосари"),_xlfn.CONCAT(F370," ҳокими ўринбосари")))</f>
        <v>Хонқа тумани ҳокими ўринбосари</v>
      </c>
      <c r="CC370" s="231" t="s">
        <v>552</v>
      </c>
      <c r="CD370" s="231" t="s">
        <v>553</v>
      </c>
      <c r="CE370" s="231" t="s">
        <v>554</v>
      </c>
      <c r="CF370" s="231" t="s">
        <v>1370</v>
      </c>
      <c r="CG370" s="231" t="s">
        <v>472</v>
      </c>
      <c r="CH370" s="231"/>
      <c r="CI370" s="231"/>
      <c r="CJ370" s="231"/>
      <c r="CK370" s="243">
        <v>7</v>
      </c>
      <c r="CL370" s="243">
        <v>5</v>
      </c>
      <c r="CM370" s="244">
        <f t="shared" si="117"/>
        <v>-2</v>
      </c>
      <c r="CN370" s="243"/>
      <c r="CO370" s="243">
        <f t="shared" si="118"/>
        <v>-2</v>
      </c>
      <c r="CP370" s="245">
        <f t="shared" si="119"/>
        <v>-5</v>
      </c>
      <c r="CR370" s="226"/>
    </row>
    <row r="371" spans="1:96" s="246" customFormat="1" ht="39" customHeight="1" x14ac:dyDescent="0.25">
      <c r="A371" s="227">
        <v>6</v>
      </c>
      <c r="B371" s="228">
        <f t="shared" si="116"/>
        <v>362</v>
      </c>
      <c r="C371" s="229">
        <v>19480</v>
      </c>
      <c r="D371" s="228" t="s">
        <v>185</v>
      </c>
      <c r="E371" s="228" t="s">
        <v>2</v>
      </c>
      <c r="F371" s="230" t="s">
        <v>9</v>
      </c>
      <c r="G371" s="231" t="s">
        <v>1629</v>
      </c>
      <c r="H371" s="231" t="s">
        <v>1630</v>
      </c>
      <c r="I371" s="230" t="s">
        <v>1631</v>
      </c>
      <c r="J371" s="232">
        <f t="shared" si="110"/>
        <v>0</v>
      </c>
      <c r="K371" s="232">
        <v>45046</v>
      </c>
      <c r="L371" s="230" t="s">
        <v>189</v>
      </c>
      <c r="M371" s="233">
        <v>638147070</v>
      </c>
      <c r="N371" s="228" t="s">
        <v>925</v>
      </c>
      <c r="O371" s="228" t="s">
        <v>192</v>
      </c>
      <c r="P371" s="230" t="s">
        <v>240</v>
      </c>
      <c r="Q371" s="230" t="s">
        <v>348</v>
      </c>
      <c r="R371" s="230" t="s">
        <v>349</v>
      </c>
      <c r="S371" s="230" t="s">
        <v>350</v>
      </c>
      <c r="T371" s="230">
        <v>0.02</v>
      </c>
      <c r="U371" s="234">
        <v>90</v>
      </c>
      <c r="V371" s="234">
        <v>67.5</v>
      </c>
      <c r="W371" s="234">
        <v>0</v>
      </c>
      <c r="X371" s="234">
        <v>0</v>
      </c>
      <c r="Y371" s="234">
        <v>3.6</v>
      </c>
      <c r="Z371" s="235">
        <f t="shared" si="121"/>
        <v>280</v>
      </c>
      <c r="AA371" s="235">
        <f t="shared" si="121"/>
        <v>280</v>
      </c>
      <c r="AB371" s="236">
        <f t="shared" si="121"/>
        <v>280</v>
      </c>
      <c r="AC371" s="236">
        <f t="shared" si="121"/>
        <v>280</v>
      </c>
      <c r="AD371" s="234">
        <v>70</v>
      </c>
      <c r="AE371" s="234">
        <v>70</v>
      </c>
      <c r="AF371" s="237">
        <v>70</v>
      </c>
      <c r="AG371" s="237">
        <v>70</v>
      </c>
      <c r="AH371" s="234">
        <v>210</v>
      </c>
      <c r="AI371" s="234">
        <v>210</v>
      </c>
      <c r="AJ371" s="237">
        <v>210</v>
      </c>
      <c r="AK371" s="237">
        <v>210</v>
      </c>
      <c r="AL371" s="234"/>
      <c r="AM371" s="234">
        <v>0</v>
      </c>
      <c r="AN371" s="237">
        <v>0</v>
      </c>
      <c r="AO371" s="237">
        <v>0</v>
      </c>
      <c r="AP371" s="234"/>
      <c r="AQ371" s="234">
        <v>0</v>
      </c>
      <c r="AR371" s="237">
        <v>0</v>
      </c>
      <c r="AS371" s="237">
        <v>0</v>
      </c>
      <c r="AT371" s="230"/>
      <c r="AU371" s="230"/>
      <c r="AV371" s="238">
        <f t="shared" si="122"/>
        <v>2</v>
      </c>
      <c r="AW371" s="238">
        <f t="shared" si="122"/>
        <v>2</v>
      </c>
      <c r="AX371" s="234">
        <v>2</v>
      </c>
      <c r="AY371" s="234">
        <v>2</v>
      </c>
      <c r="AZ371" s="229"/>
      <c r="BA371" s="234">
        <v>0</v>
      </c>
      <c r="BB371" s="229"/>
      <c r="BC371" s="234">
        <v>0</v>
      </c>
      <c r="BD371" s="232">
        <v>45046</v>
      </c>
      <c r="BE371" s="232">
        <v>45046</v>
      </c>
      <c r="BF371" s="239" t="s">
        <v>599</v>
      </c>
      <c r="BG371" s="230" t="s">
        <v>231</v>
      </c>
      <c r="BH371" s="230"/>
      <c r="BI371" s="240"/>
      <c r="BJ371" s="241"/>
      <c r="BK371" s="242" t="s">
        <v>468</v>
      </c>
      <c r="BL371" s="242"/>
      <c r="BM371" s="242" t="s">
        <v>498</v>
      </c>
      <c r="BN371" s="231" t="s">
        <v>200</v>
      </c>
      <c r="BO371" s="231">
        <f t="shared" si="113"/>
        <v>2023</v>
      </c>
      <c r="BP371" s="231">
        <f t="shared" si="114"/>
        <v>2</v>
      </c>
      <c r="BQ371" s="231" t="str">
        <f t="shared" si="128"/>
        <v>MMMM</v>
      </c>
      <c r="BR371" s="231" t="s">
        <v>232</v>
      </c>
      <c r="BS371" s="231">
        <f t="shared" si="123"/>
        <v>30</v>
      </c>
      <c r="BT371" s="231"/>
      <c r="BU371" s="231"/>
      <c r="BV371" s="231"/>
      <c r="BW371" s="231"/>
      <c r="BX371" s="231"/>
      <c r="BY371" s="231"/>
      <c r="BZ371" s="238">
        <f t="shared" si="124"/>
        <v>0</v>
      </c>
      <c r="CA371" s="231"/>
      <c r="CB371" s="231" t="str">
        <f>+IF(BN371="йирик",CONCATENATE(E371," Инвестициялар, саноат ва савдо бош бошқармаси бошлиғи"),IF(BN371="ўрта",CONCATENATE(E371," Инвестициялар, саноат ва савдо бош бошқармаси бошлиғи биринчи ўринбосари"),_xlfn.CONCAT(F371," ҳокими ўринбосари")))</f>
        <v>Ҳазорасп тумани ҳокими ўринбосари</v>
      </c>
      <c r="CC371" s="231" t="s">
        <v>219</v>
      </c>
      <c r="CD371" s="231" t="s">
        <v>220</v>
      </c>
      <c r="CE371" s="231" t="s">
        <v>221</v>
      </c>
      <c r="CF371" s="231" t="s">
        <v>1632</v>
      </c>
      <c r="CG371" s="231" t="s">
        <v>204</v>
      </c>
      <c r="CH371" s="231"/>
      <c r="CI371" s="231"/>
      <c r="CJ371" s="231"/>
      <c r="CK371" s="243"/>
      <c r="CL371" s="243"/>
      <c r="CM371" s="244">
        <f t="shared" si="117"/>
        <v>0</v>
      </c>
      <c r="CN371" s="243"/>
      <c r="CO371" s="243">
        <f t="shared" si="118"/>
        <v>0</v>
      </c>
      <c r="CP371" s="245">
        <f t="shared" si="119"/>
        <v>-2</v>
      </c>
      <c r="CR371" s="226"/>
    </row>
    <row r="372" spans="1:96" s="246" customFormat="1" ht="39" customHeight="1" x14ac:dyDescent="0.25">
      <c r="A372" s="227">
        <v>6</v>
      </c>
      <c r="B372" s="228">
        <f t="shared" si="116"/>
        <v>363</v>
      </c>
      <c r="C372" s="229">
        <v>36756</v>
      </c>
      <c r="D372" s="228" t="s">
        <v>222</v>
      </c>
      <c r="E372" s="228" t="s">
        <v>2</v>
      </c>
      <c r="F372" s="230" t="s">
        <v>9</v>
      </c>
      <c r="G372" s="231" t="s">
        <v>1633</v>
      </c>
      <c r="H372" s="231" t="s">
        <v>1634</v>
      </c>
      <c r="I372" s="230" t="s">
        <v>1635</v>
      </c>
      <c r="J372" s="232">
        <f t="shared" si="110"/>
        <v>0</v>
      </c>
      <c r="K372" s="232">
        <v>45170</v>
      </c>
      <c r="L372" s="230" t="s">
        <v>189</v>
      </c>
      <c r="M372" s="242">
        <v>409150223</v>
      </c>
      <c r="N372" s="230" t="s">
        <v>1636</v>
      </c>
      <c r="O372" s="230" t="s">
        <v>252</v>
      </c>
      <c r="P372" s="230" t="s">
        <v>193</v>
      </c>
      <c r="Q372" s="230" t="s">
        <v>355</v>
      </c>
      <c r="R372" s="230">
        <v>0</v>
      </c>
      <c r="S372" s="230">
        <v>0</v>
      </c>
      <c r="T372" s="230">
        <v>0</v>
      </c>
      <c r="U372" s="230">
        <v>0</v>
      </c>
      <c r="V372" s="230">
        <v>0</v>
      </c>
      <c r="W372" s="230">
        <v>0</v>
      </c>
      <c r="X372" s="230">
        <v>0</v>
      </c>
      <c r="Y372" s="234">
        <v>7</v>
      </c>
      <c r="Z372" s="235">
        <f t="shared" si="121"/>
        <v>600</v>
      </c>
      <c r="AA372" s="235">
        <f t="shared" si="121"/>
        <v>600</v>
      </c>
      <c r="AB372" s="236">
        <f t="shared" si="121"/>
        <v>600</v>
      </c>
      <c r="AC372" s="236">
        <f t="shared" si="121"/>
        <v>600</v>
      </c>
      <c r="AD372" s="234">
        <v>283</v>
      </c>
      <c r="AE372" s="234">
        <v>283</v>
      </c>
      <c r="AF372" s="236">
        <v>266</v>
      </c>
      <c r="AG372" s="236">
        <v>266</v>
      </c>
      <c r="AH372" s="234">
        <v>317</v>
      </c>
      <c r="AI372" s="234">
        <v>317</v>
      </c>
      <c r="AJ372" s="237">
        <v>334</v>
      </c>
      <c r="AK372" s="237">
        <v>334</v>
      </c>
      <c r="AL372" s="234"/>
      <c r="AM372" s="234">
        <v>0</v>
      </c>
      <c r="AN372" s="237">
        <v>0</v>
      </c>
      <c r="AO372" s="237">
        <v>0</v>
      </c>
      <c r="AP372" s="234"/>
      <c r="AQ372" s="234">
        <v>0</v>
      </c>
      <c r="AR372" s="236">
        <v>0</v>
      </c>
      <c r="AS372" s="236">
        <v>0</v>
      </c>
      <c r="AT372" s="230"/>
      <c r="AU372" s="230"/>
      <c r="AV372" s="238">
        <f t="shared" si="122"/>
        <v>5</v>
      </c>
      <c r="AW372" s="238">
        <f t="shared" si="122"/>
        <v>5</v>
      </c>
      <c r="AX372" s="234">
        <v>5</v>
      </c>
      <c r="AY372" s="234">
        <v>5</v>
      </c>
      <c r="AZ372" s="229"/>
      <c r="BA372" s="234">
        <v>0</v>
      </c>
      <c r="BB372" s="229"/>
      <c r="BC372" s="234">
        <v>0</v>
      </c>
      <c r="BD372" s="232">
        <v>45170</v>
      </c>
      <c r="BE372" s="232">
        <v>45104</v>
      </c>
      <c r="BF372" s="239" t="s">
        <v>1480</v>
      </c>
      <c r="BG372" s="230" t="s">
        <v>231</v>
      </c>
      <c r="BH372" s="230"/>
      <c r="BI372" s="240"/>
      <c r="BJ372" s="241"/>
      <c r="BK372" s="242" t="s">
        <v>468</v>
      </c>
      <c r="BL372" s="242"/>
      <c r="BM372" s="242" t="s">
        <v>498</v>
      </c>
      <c r="BN372" s="231" t="s">
        <v>200</v>
      </c>
      <c r="BO372" s="231">
        <f t="shared" si="113"/>
        <v>2023</v>
      </c>
      <c r="BP372" s="231">
        <f t="shared" si="114"/>
        <v>3</v>
      </c>
      <c r="BQ372" s="231" t="str">
        <f t="shared" si="128"/>
        <v>MMMM</v>
      </c>
      <c r="BR372" s="231"/>
      <c r="BS372" s="231">
        <f t="shared" si="123"/>
        <v>1</v>
      </c>
      <c r="BT372" s="231"/>
      <c r="BU372" s="231" t="s">
        <v>241</v>
      </c>
      <c r="BV372" s="231"/>
      <c r="BW372" s="231"/>
      <c r="BX372" s="231"/>
      <c r="BY372" s="231"/>
      <c r="BZ372" s="238">
        <f t="shared" si="124"/>
        <v>0</v>
      </c>
      <c r="CA372" s="231"/>
      <c r="CB372" s="231"/>
      <c r="CC372" s="231" t="s">
        <v>358</v>
      </c>
      <c r="CD372" s="231" t="s">
        <v>359</v>
      </c>
      <c r="CE372" s="231" t="s">
        <v>204</v>
      </c>
      <c r="CF372" s="231" t="s">
        <v>1637</v>
      </c>
      <c r="CG372" s="231" t="s">
        <v>206</v>
      </c>
      <c r="CH372" s="231"/>
      <c r="CI372" s="231"/>
      <c r="CJ372" s="231"/>
      <c r="CK372" s="243"/>
      <c r="CL372" s="243"/>
      <c r="CM372" s="244">
        <f t="shared" si="117"/>
        <v>0</v>
      </c>
      <c r="CN372" s="243"/>
      <c r="CO372" s="243">
        <f t="shared" si="118"/>
        <v>0</v>
      </c>
      <c r="CP372" s="245">
        <f t="shared" si="119"/>
        <v>-5</v>
      </c>
      <c r="CR372" s="226"/>
    </row>
    <row r="373" spans="1:96" s="246" customFormat="1" ht="39" customHeight="1" x14ac:dyDescent="0.25">
      <c r="A373" s="227">
        <v>6</v>
      </c>
      <c r="B373" s="228">
        <f t="shared" si="116"/>
        <v>364</v>
      </c>
      <c r="C373" s="229">
        <v>36757</v>
      </c>
      <c r="D373" s="228" t="s">
        <v>222</v>
      </c>
      <c r="E373" s="228" t="s">
        <v>2</v>
      </c>
      <c r="F373" s="230" t="s">
        <v>9</v>
      </c>
      <c r="G373" s="231" t="s">
        <v>1638</v>
      </c>
      <c r="H373" s="231" t="s">
        <v>1634</v>
      </c>
      <c r="I373" s="230" t="s">
        <v>1639</v>
      </c>
      <c r="J373" s="232">
        <f t="shared" si="110"/>
        <v>0</v>
      </c>
      <c r="K373" s="232">
        <v>45170</v>
      </c>
      <c r="L373" s="230" t="s">
        <v>189</v>
      </c>
      <c r="M373" s="242">
        <v>408772561</v>
      </c>
      <c r="N373" s="230" t="s">
        <v>1640</v>
      </c>
      <c r="O373" s="230" t="s">
        <v>212</v>
      </c>
      <c r="P373" s="230" t="s">
        <v>193</v>
      </c>
      <c r="Q373" s="230" t="s">
        <v>355</v>
      </c>
      <c r="R373" s="230">
        <v>0</v>
      </c>
      <c r="S373" s="230">
        <v>0</v>
      </c>
      <c r="T373" s="230">
        <v>0</v>
      </c>
      <c r="U373" s="230">
        <v>0</v>
      </c>
      <c r="V373" s="230">
        <v>0</v>
      </c>
      <c r="W373" s="230">
        <v>0</v>
      </c>
      <c r="X373" s="230">
        <v>0</v>
      </c>
      <c r="Y373" s="234">
        <v>14</v>
      </c>
      <c r="Z373" s="235">
        <f t="shared" si="121"/>
        <v>1000</v>
      </c>
      <c r="AA373" s="235">
        <f t="shared" si="121"/>
        <v>1000</v>
      </c>
      <c r="AB373" s="236">
        <f t="shared" si="121"/>
        <v>1000</v>
      </c>
      <c r="AC373" s="236">
        <f t="shared" si="121"/>
        <v>1000</v>
      </c>
      <c r="AD373" s="234">
        <v>455</v>
      </c>
      <c r="AE373" s="234">
        <v>455</v>
      </c>
      <c r="AF373" s="236">
        <v>455</v>
      </c>
      <c r="AG373" s="236">
        <v>455</v>
      </c>
      <c r="AH373" s="234">
        <v>545</v>
      </c>
      <c r="AI373" s="234">
        <v>545</v>
      </c>
      <c r="AJ373" s="237">
        <v>545</v>
      </c>
      <c r="AK373" s="237">
        <v>545</v>
      </c>
      <c r="AL373" s="234"/>
      <c r="AM373" s="234">
        <v>0</v>
      </c>
      <c r="AN373" s="237">
        <v>0</v>
      </c>
      <c r="AO373" s="237">
        <v>0</v>
      </c>
      <c r="AP373" s="234"/>
      <c r="AQ373" s="234">
        <v>0</v>
      </c>
      <c r="AR373" s="236">
        <v>0</v>
      </c>
      <c r="AS373" s="236">
        <v>0</v>
      </c>
      <c r="AT373" s="230"/>
      <c r="AU373" s="230"/>
      <c r="AV373" s="238">
        <f t="shared" si="122"/>
        <v>5</v>
      </c>
      <c r="AW373" s="238">
        <f t="shared" si="122"/>
        <v>5</v>
      </c>
      <c r="AX373" s="234">
        <v>5</v>
      </c>
      <c r="AY373" s="234">
        <v>5</v>
      </c>
      <c r="AZ373" s="229"/>
      <c r="BA373" s="234">
        <v>0</v>
      </c>
      <c r="BB373" s="229"/>
      <c r="BC373" s="234">
        <v>0</v>
      </c>
      <c r="BD373" s="232">
        <v>45170</v>
      </c>
      <c r="BE373" s="232">
        <v>45107</v>
      </c>
      <c r="BF373" s="239" t="s">
        <v>658</v>
      </c>
      <c r="BG373" s="230" t="s">
        <v>231</v>
      </c>
      <c r="BH373" s="230"/>
      <c r="BI373" s="240"/>
      <c r="BJ373" s="241"/>
      <c r="BK373" s="242" t="s">
        <v>468</v>
      </c>
      <c r="BL373" s="242"/>
      <c r="BM373" s="242" t="s">
        <v>498</v>
      </c>
      <c r="BN373" s="231" t="s">
        <v>200</v>
      </c>
      <c r="BO373" s="231">
        <f t="shared" si="113"/>
        <v>2023</v>
      </c>
      <c r="BP373" s="231">
        <f t="shared" si="114"/>
        <v>3</v>
      </c>
      <c r="BQ373" s="231" t="str">
        <f t="shared" si="128"/>
        <v>MMMM</v>
      </c>
      <c r="BR373" s="231"/>
      <c r="BS373" s="231">
        <f t="shared" si="123"/>
        <v>1</v>
      </c>
      <c r="BT373" s="231"/>
      <c r="BU373" s="231" t="s">
        <v>241</v>
      </c>
      <c r="BV373" s="231"/>
      <c r="BW373" s="231"/>
      <c r="BX373" s="231"/>
      <c r="BY373" s="231"/>
      <c r="BZ373" s="238">
        <f t="shared" si="124"/>
        <v>0</v>
      </c>
      <c r="CA373" s="231"/>
      <c r="CB373" s="231"/>
      <c r="CC373" s="231" t="s">
        <v>358</v>
      </c>
      <c r="CD373" s="231" t="s">
        <v>359</v>
      </c>
      <c r="CE373" s="231" t="s">
        <v>204</v>
      </c>
      <c r="CF373" s="231" t="s">
        <v>1637</v>
      </c>
      <c r="CG373" s="231" t="s">
        <v>206</v>
      </c>
      <c r="CH373" s="231" t="s">
        <v>972</v>
      </c>
      <c r="CI373" s="231">
        <v>0</v>
      </c>
      <c r="CJ373" s="231" t="s">
        <v>1641</v>
      </c>
      <c r="CK373" s="243"/>
      <c r="CL373" s="243"/>
      <c r="CM373" s="244">
        <f t="shared" si="117"/>
        <v>0</v>
      </c>
      <c r="CN373" s="243"/>
      <c r="CO373" s="243">
        <f t="shared" si="118"/>
        <v>0</v>
      </c>
      <c r="CP373" s="245">
        <f t="shared" si="119"/>
        <v>-5</v>
      </c>
      <c r="CR373" s="226"/>
    </row>
    <row r="374" spans="1:96" s="246" customFormat="1" ht="39" customHeight="1" x14ac:dyDescent="0.25">
      <c r="A374" s="227">
        <v>6</v>
      </c>
      <c r="B374" s="228">
        <f t="shared" si="116"/>
        <v>365</v>
      </c>
      <c r="C374" s="229" t="e">
        <f>1+#REF!</f>
        <v>#REF!</v>
      </c>
      <c r="D374" s="247" t="s">
        <v>236</v>
      </c>
      <c r="E374" s="247" t="s">
        <v>2</v>
      </c>
      <c r="F374" s="248" t="s">
        <v>9</v>
      </c>
      <c r="G374" s="249" t="s">
        <v>1642</v>
      </c>
      <c r="H374" s="249" t="s">
        <v>1643</v>
      </c>
      <c r="I374" s="230" t="s">
        <v>1644</v>
      </c>
      <c r="J374" s="232">
        <f t="shared" si="110"/>
        <v>0</v>
      </c>
      <c r="K374" s="232">
        <v>45290</v>
      </c>
      <c r="L374" s="230"/>
      <c r="M374" s="242">
        <v>310014593</v>
      </c>
      <c r="N374" s="230"/>
      <c r="O374" s="230"/>
      <c r="P374" s="230" t="s">
        <v>193</v>
      </c>
      <c r="Q374" s="230"/>
      <c r="R374" s="230"/>
      <c r="S374" s="230"/>
      <c r="T374" s="230"/>
      <c r="U374" s="230"/>
      <c r="V374" s="230"/>
      <c r="W374" s="230"/>
      <c r="X374" s="230"/>
      <c r="Y374" s="234"/>
      <c r="Z374" s="235">
        <f t="shared" si="121"/>
        <v>700</v>
      </c>
      <c r="AA374" s="235">
        <f t="shared" si="121"/>
        <v>0</v>
      </c>
      <c r="AB374" s="236">
        <f t="shared" si="121"/>
        <v>700</v>
      </c>
      <c r="AC374" s="236">
        <f t="shared" si="121"/>
        <v>700</v>
      </c>
      <c r="AD374" s="250">
        <v>200</v>
      </c>
      <c r="AE374" s="250"/>
      <c r="AF374" s="251">
        <v>200</v>
      </c>
      <c r="AG374" s="251">
        <v>200</v>
      </c>
      <c r="AH374" s="250">
        <v>500</v>
      </c>
      <c r="AI374" s="250"/>
      <c r="AJ374" s="237">
        <v>500</v>
      </c>
      <c r="AK374" s="237">
        <v>500</v>
      </c>
      <c r="AL374" s="250"/>
      <c r="AM374" s="250"/>
      <c r="AN374" s="237"/>
      <c r="AO374" s="237"/>
      <c r="AP374" s="250"/>
      <c r="AQ374" s="250"/>
      <c r="AR374" s="251"/>
      <c r="AS374" s="251"/>
      <c r="AT374" s="248"/>
      <c r="AU374" s="248"/>
      <c r="AV374" s="238">
        <f t="shared" si="122"/>
        <v>5</v>
      </c>
      <c r="AW374" s="238">
        <f t="shared" si="122"/>
        <v>5</v>
      </c>
      <c r="AX374" s="250">
        <v>5</v>
      </c>
      <c r="AY374" s="234">
        <v>5</v>
      </c>
      <c r="AZ374" s="252"/>
      <c r="BA374" s="234"/>
      <c r="BB374" s="252"/>
      <c r="BC374" s="234"/>
      <c r="BD374" s="232">
        <v>45290</v>
      </c>
      <c r="BE374" s="232">
        <v>45093</v>
      </c>
      <c r="BF374" s="239" t="s">
        <v>1503</v>
      </c>
      <c r="BG374" s="230" t="s">
        <v>231</v>
      </c>
      <c r="BH374" s="248"/>
      <c r="BI374" s="253"/>
      <c r="BJ374" s="254"/>
      <c r="BK374" s="255" t="s">
        <v>468</v>
      </c>
      <c r="BL374" s="242"/>
      <c r="BM374" s="255"/>
      <c r="BN374" s="231" t="s">
        <v>200</v>
      </c>
      <c r="BO374" s="231">
        <f t="shared" si="113"/>
        <v>2023</v>
      </c>
      <c r="BP374" s="231">
        <f t="shared" si="114"/>
        <v>4</v>
      </c>
      <c r="BQ374" s="231" t="str">
        <f t="shared" si="128"/>
        <v>MMMM</v>
      </c>
      <c r="BR374" s="249"/>
      <c r="BS374" s="249"/>
      <c r="BT374" s="249"/>
      <c r="BU374" s="249" t="s">
        <v>241</v>
      </c>
      <c r="BV374" s="249"/>
      <c r="BW374" s="249"/>
      <c r="BX374" s="249"/>
      <c r="BY374" s="249"/>
      <c r="BZ374" s="256"/>
      <c r="CA374" s="249"/>
      <c r="CB374" s="249"/>
      <c r="CC374" s="231"/>
      <c r="CD374" s="231"/>
      <c r="CE374" s="231"/>
      <c r="CF374" s="231"/>
      <c r="CG374" s="231"/>
      <c r="CH374" s="231"/>
      <c r="CI374" s="231"/>
      <c r="CJ374" s="231"/>
      <c r="CK374" s="243">
        <v>0</v>
      </c>
      <c r="CL374" s="243">
        <v>1</v>
      </c>
      <c r="CM374" s="244">
        <f t="shared" si="117"/>
        <v>1</v>
      </c>
      <c r="CN374" s="243"/>
      <c r="CO374" s="243">
        <f t="shared" si="118"/>
        <v>1</v>
      </c>
      <c r="CP374" s="245">
        <f t="shared" si="119"/>
        <v>-4</v>
      </c>
      <c r="CR374" s="226"/>
    </row>
    <row r="375" spans="1:96" s="246" customFormat="1" ht="39" customHeight="1" x14ac:dyDescent="0.25">
      <c r="A375" s="227">
        <v>6</v>
      </c>
      <c r="B375" s="228">
        <f t="shared" si="116"/>
        <v>366</v>
      </c>
      <c r="C375" s="229">
        <v>20662</v>
      </c>
      <c r="D375" s="228" t="s">
        <v>333</v>
      </c>
      <c r="E375" s="228" t="s">
        <v>2</v>
      </c>
      <c r="F375" s="230" t="s">
        <v>9</v>
      </c>
      <c r="G375" s="231" t="s">
        <v>1645</v>
      </c>
      <c r="H375" s="231" t="s">
        <v>1646</v>
      </c>
      <c r="I375" s="230" t="s">
        <v>1647</v>
      </c>
      <c r="J375" s="232">
        <f t="shared" si="110"/>
        <v>0</v>
      </c>
      <c r="K375" s="232">
        <v>45231</v>
      </c>
      <c r="L375" s="230" t="s">
        <v>189</v>
      </c>
      <c r="M375" s="242">
        <v>309996524</v>
      </c>
      <c r="N375" s="230" t="s">
        <v>1648</v>
      </c>
      <c r="O375" s="230" t="s">
        <v>212</v>
      </c>
      <c r="P375" s="230" t="s">
        <v>213</v>
      </c>
      <c r="Q375" s="230" t="s">
        <v>550</v>
      </c>
      <c r="R375" s="230">
        <v>0</v>
      </c>
      <c r="S375" s="230" t="s">
        <v>579</v>
      </c>
      <c r="T375" s="230">
        <v>6000</v>
      </c>
      <c r="U375" s="230">
        <v>1500</v>
      </c>
      <c r="V375" s="230">
        <v>175</v>
      </c>
      <c r="W375" s="230">
        <v>0</v>
      </c>
      <c r="X375" s="230">
        <v>25</v>
      </c>
      <c r="Y375" s="234">
        <v>225</v>
      </c>
      <c r="Z375" s="235">
        <f t="shared" si="121"/>
        <v>2225</v>
      </c>
      <c r="AA375" s="235">
        <f t="shared" si="121"/>
        <v>2225</v>
      </c>
      <c r="AB375" s="236">
        <f t="shared" si="121"/>
        <v>2225</v>
      </c>
      <c r="AC375" s="236">
        <f t="shared" si="121"/>
        <v>2225</v>
      </c>
      <c r="AD375" s="234">
        <v>2225</v>
      </c>
      <c r="AE375" s="234">
        <v>2225</v>
      </c>
      <c r="AF375" s="237">
        <v>2225</v>
      </c>
      <c r="AG375" s="237">
        <v>2225</v>
      </c>
      <c r="AH375" s="234"/>
      <c r="AI375" s="234">
        <v>0</v>
      </c>
      <c r="AJ375" s="237">
        <v>0</v>
      </c>
      <c r="AK375" s="237">
        <v>0</v>
      </c>
      <c r="AL375" s="234"/>
      <c r="AM375" s="234">
        <v>0</v>
      </c>
      <c r="AN375" s="237">
        <v>0</v>
      </c>
      <c r="AO375" s="237">
        <v>0</v>
      </c>
      <c r="AP375" s="234"/>
      <c r="AQ375" s="234">
        <v>0</v>
      </c>
      <c r="AR375" s="237">
        <v>0</v>
      </c>
      <c r="AS375" s="237">
        <v>0</v>
      </c>
      <c r="AT375" s="230"/>
      <c r="AU375" s="230"/>
      <c r="AV375" s="238">
        <f t="shared" si="122"/>
        <v>15</v>
      </c>
      <c r="AW375" s="238">
        <f t="shared" si="122"/>
        <v>15</v>
      </c>
      <c r="AX375" s="234">
        <v>15</v>
      </c>
      <c r="AY375" s="234">
        <v>15</v>
      </c>
      <c r="AZ375" s="229"/>
      <c r="BA375" s="234">
        <v>0</v>
      </c>
      <c r="BB375" s="229"/>
      <c r="BC375" s="234">
        <v>0</v>
      </c>
      <c r="BD375" s="232">
        <v>45231</v>
      </c>
      <c r="BE375" s="232">
        <v>45104</v>
      </c>
      <c r="BF375" s="239" t="s">
        <v>1571</v>
      </c>
      <c r="BG375" s="230" t="s">
        <v>254</v>
      </c>
      <c r="BH375" s="230">
        <v>0</v>
      </c>
      <c r="BI375" s="240"/>
      <c r="BJ375" s="241">
        <v>0</v>
      </c>
      <c r="BK375" s="242" t="s">
        <v>468</v>
      </c>
      <c r="BL375" s="242"/>
      <c r="BM375" s="242" t="s">
        <v>498</v>
      </c>
      <c r="BN375" s="231" t="s">
        <v>200</v>
      </c>
      <c r="BO375" s="231">
        <f t="shared" si="113"/>
        <v>2023</v>
      </c>
      <c r="BP375" s="231">
        <f t="shared" si="114"/>
        <v>4</v>
      </c>
      <c r="BQ375" s="231" t="str">
        <f t="shared" si="128"/>
        <v>MMMM</v>
      </c>
      <c r="BR375" s="231"/>
      <c r="BS375" s="231">
        <f>+DAY(BD375)</f>
        <v>1</v>
      </c>
      <c r="BT375" s="231"/>
      <c r="BU375" s="231" t="s">
        <v>241</v>
      </c>
      <c r="BV375" s="231"/>
      <c r="BW375" s="231"/>
      <c r="BX375" s="231"/>
      <c r="BY375" s="231"/>
      <c r="BZ375" s="238">
        <f>+IF(BF375&gt;0,AW375-AV375,0)</f>
        <v>0</v>
      </c>
      <c r="CA375" s="231"/>
      <c r="CB375" s="231" t="s">
        <v>1649</v>
      </c>
      <c r="CC375" s="231" t="s">
        <v>552</v>
      </c>
      <c r="CD375" s="231" t="s">
        <v>553</v>
      </c>
      <c r="CE375" s="231" t="s">
        <v>554</v>
      </c>
      <c r="CF375" s="231" t="s">
        <v>1650</v>
      </c>
      <c r="CG375" s="231" t="s">
        <v>472</v>
      </c>
      <c r="CH375" s="231"/>
      <c r="CI375" s="231"/>
      <c r="CJ375" s="231"/>
      <c r="CK375" s="243"/>
      <c r="CL375" s="243"/>
      <c r="CM375" s="244">
        <f t="shared" si="117"/>
        <v>0</v>
      </c>
      <c r="CN375" s="243"/>
      <c r="CO375" s="243">
        <f t="shared" si="118"/>
        <v>0</v>
      </c>
      <c r="CP375" s="245">
        <f t="shared" si="119"/>
        <v>-15</v>
      </c>
      <c r="CR375" s="226"/>
    </row>
    <row r="376" spans="1:96" s="246" customFormat="1" ht="39" customHeight="1" x14ac:dyDescent="0.25">
      <c r="A376" s="227">
        <v>6</v>
      </c>
      <c r="B376" s="228">
        <f t="shared" si="116"/>
        <v>367</v>
      </c>
      <c r="C376" s="229">
        <v>19474</v>
      </c>
      <c r="D376" s="228" t="s">
        <v>185</v>
      </c>
      <c r="E376" s="228" t="s">
        <v>2</v>
      </c>
      <c r="F376" s="230" t="s">
        <v>9</v>
      </c>
      <c r="G376" s="231" t="s">
        <v>1651</v>
      </c>
      <c r="H376" s="231" t="s">
        <v>692</v>
      </c>
      <c r="I376" s="230" t="s">
        <v>1652</v>
      </c>
      <c r="J376" s="232">
        <f>+K376-BD376</f>
        <v>0</v>
      </c>
      <c r="K376" s="232">
        <v>45170</v>
      </c>
      <c r="L376" s="230" t="s">
        <v>189</v>
      </c>
      <c r="M376" s="233">
        <v>309929924</v>
      </c>
      <c r="N376" s="228" t="s">
        <v>1653</v>
      </c>
      <c r="O376" s="228" t="s">
        <v>192</v>
      </c>
      <c r="P376" s="230" t="s">
        <v>193</v>
      </c>
      <c r="Q376" s="230" t="s">
        <v>355</v>
      </c>
      <c r="R376" s="230"/>
      <c r="S376" s="230" t="s">
        <v>195</v>
      </c>
      <c r="T376" s="230" t="s">
        <v>184</v>
      </c>
      <c r="U376" s="234">
        <v>340</v>
      </c>
      <c r="V376" s="234">
        <v>113.33333333333333</v>
      </c>
      <c r="W376" s="234">
        <v>0</v>
      </c>
      <c r="X376" s="234">
        <v>0</v>
      </c>
      <c r="Y376" s="234">
        <v>13.6</v>
      </c>
      <c r="Z376" s="235">
        <f t="shared" si="121"/>
        <v>1028.5714285714284</v>
      </c>
      <c r="AA376" s="235">
        <f t="shared" si="121"/>
        <v>1028.5714285714284</v>
      </c>
      <c r="AB376" s="236">
        <f t="shared" si="121"/>
        <v>1029</v>
      </c>
      <c r="AC376" s="236">
        <f t="shared" si="121"/>
        <v>1029</v>
      </c>
      <c r="AD376" s="234">
        <v>483.57142857142856</v>
      </c>
      <c r="AE376" s="234">
        <v>483.57142857142856</v>
      </c>
      <c r="AF376" s="237">
        <v>484</v>
      </c>
      <c r="AG376" s="237">
        <v>484</v>
      </c>
      <c r="AH376" s="234">
        <v>545</v>
      </c>
      <c r="AI376" s="234">
        <v>545</v>
      </c>
      <c r="AJ376" s="237">
        <v>545</v>
      </c>
      <c r="AK376" s="237">
        <v>545</v>
      </c>
      <c r="AL376" s="234"/>
      <c r="AM376" s="234">
        <v>0</v>
      </c>
      <c r="AN376" s="237">
        <v>0</v>
      </c>
      <c r="AO376" s="237">
        <v>0</v>
      </c>
      <c r="AP376" s="234"/>
      <c r="AQ376" s="234">
        <v>0</v>
      </c>
      <c r="AR376" s="237">
        <v>0</v>
      </c>
      <c r="AS376" s="237">
        <v>0</v>
      </c>
      <c r="AT376" s="230"/>
      <c r="AU376" s="230"/>
      <c r="AV376" s="238">
        <f t="shared" si="122"/>
        <v>2</v>
      </c>
      <c r="AW376" s="238">
        <f t="shared" si="122"/>
        <v>5</v>
      </c>
      <c r="AX376" s="234">
        <v>2</v>
      </c>
      <c r="AY376" s="234">
        <v>5</v>
      </c>
      <c r="AZ376" s="229"/>
      <c r="BA376" s="234">
        <v>0</v>
      </c>
      <c r="BB376" s="229"/>
      <c r="BC376" s="234">
        <v>0</v>
      </c>
      <c r="BD376" s="232">
        <v>45170</v>
      </c>
      <c r="BE376" s="232">
        <v>45093</v>
      </c>
      <c r="BF376" s="239" t="s">
        <v>672</v>
      </c>
      <c r="BG376" s="230" t="s">
        <v>231</v>
      </c>
      <c r="BH376" s="230">
        <v>0</v>
      </c>
      <c r="BI376" s="240"/>
      <c r="BJ376" s="241">
        <v>0</v>
      </c>
      <c r="BK376" s="242" t="s">
        <v>468</v>
      </c>
      <c r="BL376" s="242"/>
      <c r="BM376" s="242" t="s">
        <v>498</v>
      </c>
      <c r="BN376" s="231" t="s">
        <v>200</v>
      </c>
      <c r="BO376" s="231">
        <f>+YEAR(BD376)</f>
        <v>2023</v>
      </c>
      <c r="BP376" s="231">
        <f>+ROUNDUP(MONTH(BD376)/3,0)</f>
        <v>3</v>
      </c>
      <c r="BQ376" s="231" t="str">
        <f t="shared" si="128"/>
        <v>MMMM</v>
      </c>
      <c r="BR376" s="231"/>
      <c r="BS376" s="231">
        <f>+DAY(BD376)</f>
        <v>1</v>
      </c>
      <c r="BT376" s="231"/>
      <c r="BU376" s="231" t="s">
        <v>241</v>
      </c>
      <c r="BV376" s="231"/>
      <c r="BW376" s="231"/>
      <c r="BX376" s="231"/>
      <c r="BY376" s="231"/>
      <c r="BZ376" s="238">
        <f>+IF(BF376&gt;0,AW376-AV376,0)</f>
        <v>3</v>
      </c>
      <c r="CA376" s="231"/>
      <c r="CB376" s="231" t="str">
        <f>+IF(BN376="йирик",CONCATENATE(E376," Инвестициялар, саноат ва савдо бош бошқармаси бошлиғи"),IF(BN376="ўрта",CONCATENATE(E376," Инвестициялар, саноат ва савдо бош бошқармаси бошлиғи биринчи ўринбосари"),_xlfn.CONCAT(F376," ҳокими ўринбосари")))</f>
        <v>Ҳазорасп тумани ҳокими ўринбосари</v>
      </c>
      <c r="CC376" s="231" t="s">
        <v>358</v>
      </c>
      <c r="CD376" s="231" t="s">
        <v>359</v>
      </c>
      <c r="CE376" s="231" t="s">
        <v>204</v>
      </c>
      <c r="CF376" s="231" t="s">
        <v>1637</v>
      </c>
      <c r="CG376" s="231" t="s">
        <v>206</v>
      </c>
      <c r="CH376" s="231"/>
      <c r="CI376" s="231"/>
      <c r="CJ376" s="231"/>
      <c r="CK376" s="243">
        <v>1</v>
      </c>
      <c r="CL376" s="243">
        <v>1</v>
      </c>
      <c r="CM376" s="244">
        <f t="shared" si="117"/>
        <v>0</v>
      </c>
      <c r="CN376" s="243"/>
      <c r="CO376" s="243">
        <f t="shared" si="118"/>
        <v>0</v>
      </c>
      <c r="CP376" s="245">
        <f t="shared" si="119"/>
        <v>-2</v>
      </c>
      <c r="CR376" s="226"/>
    </row>
    <row r="377" spans="1:96" s="246" customFormat="1" ht="39" customHeight="1" x14ac:dyDescent="0.25">
      <c r="A377" s="227">
        <v>6</v>
      </c>
      <c r="B377" s="228">
        <f t="shared" si="116"/>
        <v>368</v>
      </c>
      <c r="C377" s="229"/>
      <c r="D377" s="228"/>
      <c r="E377" s="228"/>
      <c r="F377" s="230" t="s">
        <v>9</v>
      </c>
      <c r="G377" s="231" t="s">
        <v>1654</v>
      </c>
      <c r="H377" s="231" t="s">
        <v>1655</v>
      </c>
      <c r="I377" s="230" t="str">
        <f>+CONCATENATE(G377," ",H377)</f>
        <v>"Xazorasp Agruculture" МЧЖ Тикувчилик цехи ташкил этиш</v>
      </c>
      <c r="J377" s="232"/>
      <c r="K377" s="232"/>
      <c r="L377" s="230"/>
      <c r="M377" s="233">
        <v>309920099</v>
      </c>
      <c r="N377" s="228"/>
      <c r="O377" s="228"/>
      <c r="P377" s="230"/>
      <c r="Q377" s="230"/>
      <c r="R377" s="230"/>
      <c r="S377" s="230"/>
      <c r="T377" s="230"/>
      <c r="U377" s="234"/>
      <c r="V377" s="234"/>
      <c r="W377" s="234"/>
      <c r="X377" s="234"/>
      <c r="Y377" s="234"/>
      <c r="Z377" s="235"/>
      <c r="AA377" s="235"/>
      <c r="AB377" s="236"/>
      <c r="AC377" s="236"/>
      <c r="AD377" s="234"/>
      <c r="AE377" s="234"/>
      <c r="AF377" s="237"/>
      <c r="AG377" s="237"/>
      <c r="AH377" s="234"/>
      <c r="AI377" s="234"/>
      <c r="AJ377" s="237"/>
      <c r="AK377" s="237"/>
      <c r="AL377" s="234"/>
      <c r="AM377" s="234"/>
      <c r="AN377" s="237"/>
      <c r="AO377" s="237"/>
      <c r="AP377" s="234"/>
      <c r="AQ377" s="234"/>
      <c r="AR377" s="237"/>
      <c r="AS377" s="237"/>
      <c r="AT377" s="230"/>
      <c r="AU377" s="230"/>
      <c r="AV377" s="238"/>
      <c r="AW377" s="238">
        <v>10</v>
      </c>
      <c r="AX377" s="234"/>
      <c r="AY377" s="234"/>
      <c r="AZ377" s="229"/>
      <c r="BA377" s="229"/>
      <c r="BB377" s="229"/>
      <c r="BC377" s="229"/>
      <c r="BD377" s="232"/>
      <c r="BE377" s="232"/>
      <c r="BF377" s="239"/>
      <c r="BG377" s="230"/>
      <c r="BH377" s="230"/>
      <c r="BI377" s="240"/>
      <c r="BJ377" s="241"/>
      <c r="BK377" s="242"/>
      <c r="BL377" s="242"/>
      <c r="BM377" s="242"/>
      <c r="BN377" s="231"/>
      <c r="BO377" s="231"/>
      <c r="BP377" s="231"/>
      <c r="BQ377" s="231"/>
      <c r="BR377" s="231"/>
      <c r="BS377" s="231"/>
      <c r="BT377" s="231"/>
      <c r="BU377" s="231"/>
      <c r="BV377" s="231"/>
      <c r="BW377" s="231"/>
      <c r="BX377" s="231"/>
      <c r="BY377" s="231"/>
      <c r="BZ377" s="238"/>
      <c r="CA377" s="231"/>
      <c r="CB377" s="231"/>
      <c r="CC377" s="231"/>
      <c r="CD377" s="231"/>
      <c r="CE377" s="231"/>
      <c r="CF377" s="231"/>
      <c r="CG377" s="231"/>
      <c r="CH377" s="231"/>
      <c r="CI377" s="231"/>
      <c r="CJ377" s="231"/>
      <c r="CK377" s="243"/>
      <c r="CL377" s="243"/>
      <c r="CM377" s="244">
        <f t="shared" si="117"/>
        <v>0</v>
      </c>
      <c r="CN377" s="243"/>
      <c r="CO377" s="243">
        <f t="shared" si="118"/>
        <v>0</v>
      </c>
      <c r="CP377" s="245">
        <f t="shared" si="119"/>
        <v>0</v>
      </c>
      <c r="CR377" s="226"/>
    </row>
    <row r="378" spans="1:96" s="246" customFormat="1" ht="39" customHeight="1" x14ac:dyDescent="0.25">
      <c r="A378" s="227">
        <v>6</v>
      </c>
      <c r="B378" s="228">
        <f t="shared" si="116"/>
        <v>369</v>
      </c>
      <c r="C378" s="229">
        <v>36739</v>
      </c>
      <c r="D378" s="228" t="s">
        <v>222</v>
      </c>
      <c r="E378" s="228" t="s">
        <v>2</v>
      </c>
      <c r="F378" s="230" t="s">
        <v>9</v>
      </c>
      <c r="G378" s="231" t="s">
        <v>1656</v>
      </c>
      <c r="H378" s="231" t="s">
        <v>1634</v>
      </c>
      <c r="I378" s="230" t="s">
        <v>1657</v>
      </c>
      <c r="J378" s="232">
        <f t="shared" ref="J378:J441" si="129">+K378-BD378</f>
        <v>0</v>
      </c>
      <c r="K378" s="232">
        <v>45046</v>
      </c>
      <c r="L378" s="230" t="s">
        <v>189</v>
      </c>
      <c r="M378" s="242">
        <v>309836305</v>
      </c>
      <c r="N378" s="230" t="s">
        <v>1658</v>
      </c>
      <c r="O378" s="230" t="s">
        <v>192</v>
      </c>
      <c r="P378" s="230" t="s">
        <v>193</v>
      </c>
      <c r="Q378" s="230" t="s">
        <v>1659</v>
      </c>
      <c r="R378" s="230">
        <v>0</v>
      </c>
      <c r="S378" s="230">
        <v>0</v>
      </c>
      <c r="T378" s="230">
        <v>0</v>
      </c>
      <c r="U378" s="230">
        <v>0</v>
      </c>
      <c r="V378" s="230">
        <v>0</v>
      </c>
      <c r="W378" s="230">
        <v>0</v>
      </c>
      <c r="X378" s="230">
        <v>0</v>
      </c>
      <c r="Y378" s="234">
        <v>24</v>
      </c>
      <c r="Z378" s="235">
        <f t="shared" ref="Z378:AC409" si="130">+AD378+AH378+AL378*11.9+AP378*11.9</f>
        <v>1940</v>
      </c>
      <c r="AA378" s="235">
        <f t="shared" si="130"/>
        <v>1940</v>
      </c>
      <c r="AB378" s="236">
        <f t="shared" si="130"/>
        <v>1940</v>
      </c>
      <c r="AC378" s="236">
        <f t="shared" si="130"/>
        <v>1940</v>
      </c>
      <c r="AD378" s="234">
        <v>750</v>
      </c>
      <c r="AE378" s="234">
        <v>750</v>
      </c>
      <c r="AF378" s="237">
        <v>750</v>
      </c>
      <c r="AG378" s="237">
        <v>750</v>
      </c>
      <c r="AH378" s="234"/>
      <c r="AI378" s="234">
        <v>0</v>
      </c>
      <c r="AJ378" s="237">
        <v>0</v>
      </c>
      <c r="AK378" s="237">
        <v>0</v>
      </c>
      <c r="AL378" s="234">
        <v>100</v>
      </c>
      <c r="AM378" s="234">
        <v>100</v>
      </c>
      <c r="AN378" s="237">
        <v>100</v>
      </c>
      <c r="AO378" s="237">
        <v>100</v>
      </c>
      <c r="AP378" s="234"/>
      <c r="AQ378" s="234">
        <v>0</v>
      </c>
      <c r="AR378" s="236">
        <v>0</v>
      </c>
      <c r="AS378" s="236">
        <v>0</v>
      </c>
      <c r="AT378" s="230"/>
      <c r="AU378" s="230"/>
      <c r="AV378" s="238">
        <f t="shared" ref="AV378:AW409" si="131">+AX378+AZ378+BB378</f>
        <v>5</v>
      </c>
      <c r="AW378" s="238">
        <f t="shared" si="131"/>
        <v>5</v>
      </c>
      <c r="AX378" s="234">
        <v>5</v>
      </c>
      <c r="AY378" s="234">
        <v>5</v>
      </c>
      <c r="AZ378" s="229"/>
      <c r="BA378" s="234">
        <v>0</v>
      </c>
      <c r="BB378" s="229"/>
      <c r="BC378" s="234">
        <v>0</v>
      </c>
      <c r="BD378" s="232">
        <v>45046</v>
      </c>
      <c r="BE378" s="232">
        <v>45046</v>
      </c>
      <c r="BF378" s="239" t="s">
        <v>574</v>
      </c>
      <c r="BG378" s="230" t="s">
        <v>357</v>
      </c>
      <c r="BH378" s="230"/>
      <c r="BI378" s="240"/>
      <c r="BJ378" s="241"/>
      <c r="BK378" s="242" t="s">
        <v>468</v>
      </c>
      <c r="BL378" s="242"/>
      <c r="BM378" s="242" t="s">
        <v>498</v>
      </c>
      <c r="BN378" s="231" t="s">
        <v>200</v>
      </c>
      <c r="BO378" s="231">
        <f t="shared" ref="BO378:BO441" si="132">+YEAR(BD378)</f>
        <v>2023</v>
      </c>
      <c r="BP378" s="231">
        <f t="shared" ref="BP378:BP441" si="133">+ROUNDUP(MONTH(BD378)/3,0)</f>
        <v>2</v>
      </c>
      <c r="BQ378" s="231" t="str">
        <f t="shared" ref="BQ378:BQ397" si="134">+TEXT(BD378,"MMMM")</f>
        <v>MMMM</v>
      </c>
      <c r="BR378" s="231" t="s">
        <v>232</v>
      </c>
      <c r="BS378" s="231">
        <f t="shared" ref="BS378:BS439" si="135">+DAY(BD378)</f>
        <v>30</v>
      </c>
      <c r="BT378" s="231"/>
      <c r="BU378" s="231" t="s">
        <v>232</v>
      </c>
      <c r="BV378" s="231"/>
      <c r="BW378" s="231"/>
      <c r="BX378" s="231"/>
      <c r="BY378" s="231"/>
      <c r="BZ378" s="238">
        <f t="shared" ref="BZ378:BZ439" si="136">+IF(BF378&gt;0,AW378-AV378,0)</f>
        <v>0</v>
      </c>
      <c r="CA378" s="231"/>
      <c r="CB378" s="231"/>
      <c r="CC378" s="231" t="s">
        <v>202</v>
      </c>
      <c r="CD378" s="231" t="s">
        <v>1660</v>
      </c>
      <c r="CE378" s="231" t="s">
        <v>204</v>
      </c>
      <c r="CF378" s="231" t="s">
        <v>1637</v>
      </c>
      <c r="CG378" s="231" t="s">
        <v>206</v>
      </c>
      <c r="CH378" s="231"/>
      <c r="CI378" s="231"/>
      <c r="CJ378" s="231"/>
      <c r="CK378" s="243">
        <v>4</v>
      </c>
      <c r="CL378" s="243">
        <v>5</v>
      </c>
      <c r="CM378" s="244">
        <f t="shared" si="117"/>
        <v>1</v>
      </c>
      <c r="CN378" s="243"/>
      <c r="CO378" s="243">
        <f t="shared" si="118"/>
        <v>1</v>
      </c>
      <c r="CP378" s="245">
        <f t="shared" si="119"/>
        <v>-4</v>
      </c>
      <c r="CR378" s="226"/>
    </row>
    <row r="379" spans="1:96" s="246" customFormat="1" ht="39" customHeight="1" x14ac:dyDescent="0.25">
      <c r="A379" s="227">
        <v>6</v>
      </c>
      <c r="B379" s="228">
        <f t="shared" si="116"/>
        <v>370</v>
      </c>
      <c r="C379" s="229">
        <v>36745</v>
      </c>
      <c r="D379" s="228" t="s">
        <v>222</v>
      </c>
      <c r="E379" s="228" t="s">
        <v>2</v>
      </c>
      <c r="F379" s="230" t="s">
        <v>9</v>
      </c>
      <c r="G379" s="231" t="s">
        <v>1661</v>
      </c>
      <c r="H379" s="231" t="s">
        <v>1634</v>
      </c>
      <c r="I379" s="230" t="s">
        <v>1662</v>
      </c>
      <c r="J379" s="232">
        <f t="shared" si="129"/>
        <v>0</v>
      </c>
      <c r="K379" s="232">
        <v>45170</v>
      </c>
      <c r="L379" s="230" t="s">
        <v>189</v>
      </c>
      <c r="M379" s="242">
        <v>309836075</v>
      </c>
      <c r="N379" s="230" t="s">
        <v>1663</v>
      </c>
      <c r="O379" s="230" t="s">
        <v>192</v>
      </c>
      <c r="P379" s="230" t="s">
        <v>193</v>
      </c>
      <c r="Q379" s="230" t="s">
        <v>355</v>
      </c>
      <c r="R379" s="230">
        <v>0</v>
      </c>
      <c r="S379" s="230">
        <v>0</v>
      </c>
      <c r="T379" s="230">
        <v>0</v>
      </c>
      <c r="U379" s="230">
        <v>0</v>
      </c>
      <c r="V379" s="230">
        <v>0</v>
      </c>
      <c r="W379" s="230">
        <v>0</v>
      </c>
      <c r="X379" s="230">
        <v>0</v>
      </c>
      <c r="Y379" s="234">
        <v>14</v>
      </c>
      <c r="Z379" s="235">
        <f t="shared" si="130"/>
        <v>1000</v>
      </c>
      <c r="AA379" s="235">
        <f t="shared" si="130"/>
        <v>1000</v>
      </c>
      <c r="AB379" s="236">
        <f t="shared" si="130"/>
        <v>1000</v>
      </c>
      <c r="AC379" s="236">
        <f t="shared" si="130"/>
        <v>1000</v>
      </c>
      <c r="AD379" s="234">
        <v>455</v>
      </c>
      <c r="AE379" s="234">
        <v>455</v>
      </c>
      <c r="AF379" s="236">
        <v>500</v>
      </c>
      <c r="AG379" s="236">
        <v>500</v>
      </c>
      <c r="AH379" s="234">
        <v>545</v>
      </c>
      <c r="AI379" s="234">
        <v>545</v>
      </c>
      <c r="AJ379" s="237">
        <v>500</v>
      </c>
      <c r="AK379" s="237">
        <v>500</v>
      </c>
      <c r="AL379" s="234"/>
      <c r="AM379" s="234">
        <v>0</v>
      </c>
      <c r="AN379" s="237">
        <v>0</v>
      </c>
      <c r="AO379" s="237">
        <v>0</v>
      </c>
      <c r="AP379" s="234"/>
      <c r="AQ379" s="234">
        <v>0</v>
      </c>
      <c r="AR379" s="236">
        <v>0</v>
      </c>
      <c r="AS379" s="236">
        <v>0</v>
      </c>
      <c r="AT379" s="230"/>
      <c r="AU379" s="230"/>
      <c r="AV379" s="238">
        <f t="shared" si="131"/>
        <v>8</v>
      </c>
      <c r="AW379" s="238">
        <f t="shared" si="131"/>
        <v>8</v>
      </c>
      <c r="AX379" s="234">
        <v>8</v>
      </c>
      <c r="AY379" s="234">
        <v>8</v>
      </c>
      <c r="AZ379" s="229"/>
      <c r="BA379" s="234">
        <v>0</v>
      </c>
      <c r="BB379" s="229"/>
      <c r="BC379" s="234">
        <v>0</v>
      </c>
      <c r="BD379" s="232">
        <v>45170</v>
      </c>
      <c r="BE379" s="232">
        <v>45093</v>
      </c>
      <c r="BF379" s="239" t="s">
        <v>620</v>
      </c>
      <c r="BG379" s="230" t="s">
        <v>231</v>
      </c>
      <c r="BH379" s="230"/>
      <c r="BI379" s="240"/>
      <c r="BJ379" s="241"/>
      <c r="BK379" s="242" t="s">
        <v>468</v>
      </c>
      <c r="BL379" s="242"/>
      <c r="BM379" s="242" t="s">
        <v>498</v>
      </c>
      <c r="BN379" s="231" t="s">
        <v>200</v>
      </c>
      <c r="BO379" s="231">
        <f t="shared" si="132"/>
        <v>2023</v>
      </c>
      <c r="BP379" s="231">
        <f t="shared" si="133"/>
        <v>3</v>
      </c>
      <c r="BQ379" s="231" t="str">
        <f t="shared" si="134"/>
        <v>MMMM</v>
      </c>
      <c r="BR379" s="231"/>
      <c r="BS379" s="231">
        <f t="shared" si="135"/>
        <v>1</v>
      </c>
      <c r="BT379" s="231"/>
      <c r="BU379" s="231" t="s">
        <v>241</v>
      </c>
      <c r="BV379" s="231"/>
      <c r="BW379" s="231"/>
      <c r="BX379" s="231"/>
      <c r="BY379" s="231"/>
      <c r="BZ379" s="238">
        <f t="shared" si="136"/>
        <v>0</v>
      </c>
      <c r="CA379" s="231"/>
      <c r="CB379" s="231"/>
      <c r="CC379" s="231" t="s">
        <v>358</v>
      </c>
      <c r="CD379" s="231" t="s">
        <v>359</v>
      </c>
      <c r="CE379" s="231" t="s">
        <v>204</v>
      </c>
      <c r="CF379" s="231" t="s">
        <v>1637</v>
      </c>
      <c r="CG379" s="231" t="s">
        <v>206</v>
      </c>
      <c r="CH379" s="231"/>
      <c r="CI379" s="231"/>
      <c r="CJ379" s="231"/>
      <c r="CK379" s="243">
        <v>0</v>
      </c>
      <c r="CL379" s="243">
        <v>2</v>
      </c>
      <c r="CM379" s="244">
        <f t="shared" si="117"/>
        <v>2</v>
      </c>
      <c r="CN379" s="243"/>
      <c r="CO379" s="243">
        <f t="shared" si="118"/>
        <v>2</v>
      </c>
      <c r="CP379" s="245">
        <f t="shared" si="119"/>
        <v>-6</v>
      </c>
      <c r="CR379" s="226"/>
    </row>
    <row r="380" spans="1:96" s="246" customFormat="1" ht="39" customHeight="1" x14ac:dyDescent="0.25">
      <c r="A380" s="227">
        <v>6</v>
      </c>
      <c r="B380" s="228">
        <f t="shared" si="116"/>
        <v>371</v>
      </c>
      <c r="C380" s="229">
        <v>19444</v>
      </c>
      <c r="D380" s="228" t="s">
        <v>185</v>
      </c>
      <c r="E380" s="228" t="s">
        <v>2</v>
      </c>
      <c r="F380" s="230" t="s">
        <v>9</v>
      </c>
      <c r="G380" s="231" t="s">
        <v>1664</v>
      </c>
      <c r="H380" s="231" t="s">
        <v>1665</v>
      </c>
      <c r="I380" s="230" t="s">
        <v>1666</v>
      </c>
      <c r="J380" s="232">
        <f t="shared" si="129"/>
        <v>0</v>
      </c>
      <c r="K380" s="232">
        <v>45261</v>
      </c>
      <c r="L380" s="230" t="s">
        <v>189</v>
      </c>
      <c r="M380" s="233">
        <v>309772576</v>
      </c>
      <c r="N380" s="228" t="s">
        <v>1667</v>
      </c>
      <c r="O380" s="228" t="s">
        <v>192</v>
      </c>
      <c r="P380" s="230" t="s">
        <v>193</v>
      </c>
      <c r="Q380" s="230" t="s">
        <v>355</v>
      </c>
      <c r="R380" s="230"/>
      <c r="S380" s="230" t="s">
        <v>195</v>
      </c>
      <c r="T380" s="230" t="s">
        <v>184</v>
      </c>
      <c r="U380" s="234">
        <v>440</v>
      </c>
      <c r="V380" s="234">
        <v>36.666666666666664</v>
      </c>
      <c r="W380" s="234">
        <v>0</v>
      </c>
      <c r="X380" s="234">
        <v>0</v>
      </c>
      <c r="Y380" s="234">
        <v>17.600000000000001</v>
      </c>
      <c r="Z380" s="235">
        <f t="shared" si="130"/>
        <v>1300</v>
      </c>
      <c r="AA380" s="235">
        <f t="shared" si="130"/>
        <v>1300</v>
      </c>
      <c r="AB380" s="236">
        <f t="shared" si="130"/>
        <v>1300</v>
      </c>
      <c r="AC380" s="236">
        <f t="shared" si="130"/>
        <v>1300</v>
      </c>
      <c r="AD380" s="234">
        <v>300</v>
      </c>
      <c r="AE380" s="234">
        <v>300</v>
      </c>
      <c r="AF380" s="237">
        <v>300</v>
      </c>
      <c r="AG380" s="237">
        <v>300</v>
      </c>
      <c r="AH380" s="234">
        <v>1000</v>
      </c>
      <c r="AI380" s="234">
        <v>1000</v>
      </c>
      <c r="AJ380" s="237">
        <v>1000</v>
      </c>
      <c r="AK380" s="237">
        <v>1000</v>
      </c>
      <c r="AL380" s="234"/>
      <c r="AM380" s="234">
        <v>0</v>
      </c>
      <c r="AN380" s="237">
        <v>0</v>
      </c>
      <c r="AO380" s="237">
        <v>0</v>
      </c>
      <c r="AP380" s="234"/>
      <c r="AQ380" s="234">
        <v>0</v>
      </c>
      <c r="AR380" s="237">
        <v>0</v>
      </c>
      <c r="AS380" s="237">
        <v>0</v>
      </c>
      <c r="AT380" s="230"/>
      <c r="AU380" s="230"/>
      <c r="AV380" s="238">
        <f t="shared" si="131"/>
        <v>7</v>
      </c>
      <c r="AW380" s="238">
        <f t="shared" si="131"/>
        <v>7</v>
      </c>
      <c r="AX380" s="234">
        <v>7</v>
      </c>
      <c r="AY380" s="234">
        <v>7</v>
      </c>
      <c r="AZ380" s="229"/>
      <c r="BA380" s="234">
        <v>0</v>
      </c>
      <c r="BB380" s="229"/>
      <c r="BC380" s="234">
        <v>0</v>
      </c>
      <c r="BD380" s="232">
        <v>45261</v>
      </c>
      <c r="BE380" s="232">
        <v>45043</v>
      </c>
      <c r="BF380" s="239" t="s">
        <v>296</v>
      </c>
      <c r="BG380" s="230" t="s">
        <v>231</v>
      </c>
      <c r="BH380" s="230">
        <v>0</v>
      </c>
      <c r="BI380" s="240"/>
      <c r="BJ380" s="241">
        <v>0</v>
      </c>
      <c r="BK380" s="242" t="s">
        <v>468</v>
      </c>
      <c r="BL380" s="242"/>
      <c r="BM380" s="242" t="s">
        <v>498</v>
      </c>
      <c r="BN380" s="231" t="s">
        <v>200</v>
      </c>
      <c r="BO380" s="231">
        <f t="shared" si="132"/>
        <v>2023</v>
      </c>
      <c r="BP380" s="231">
        <f t="shared" si="133"/>
        <v>4</v>
      </c>
      <c r="BQ380" s="231" t="str">
        <f t="shared" si="134"/>
        <v>MMMM</v>
      </c>
      <c r="BR380" s="231"/>
      <c r="BS380" s="231">
        <f t="shared" si="135"/>
        <v>1</v>
      </c>
      <c r="BT380" s="231">
        <v>28</v>
      </c>
      <c r="BU380" s="231" t="s">
        <v>232</v>
      </c>
      <c r="BV380" s="231">
        <v>2</v>
      </c>
      <c r="BW380" s="231"/>
      <c r="BX380" s="231"/>
      <c r="BY380" s="231"/>
      <c r="BZ380" s="238">
        <f t="shared" si="136"/>
        <v>0</v>
      </c>
      <c r="CA380" s="231"/>
      <c r="CB380" s="231" t="str">
        <f>+IF(BN380="йирик",CONCATENATE(E380," Инвестициялар, саноат ва савдо бош бошқармаси бошлиғи"),IF(BN380="ўрта",CONCATENATE(E380," Инвестициялар, саноат ва савдо бош бошқармаси бошлиғи биринчи ўринбосари"),_xlfn.CONCAT(F380," ҳокими ўринбосари")))</f>
        <v>Ҳазорасп тумани ҳокими ўринбосари</v>
      </c>
      <c r="CC380" s="231" t="s">
        <v>358</v>
      </c>
      <c r="CD380" s="231" t="s">
        <v>359</v>
      </c>
      <c r="CE380" s="231" t="s">
        <v>204</v>
      </c>
      <c r="CF380" s="231" t="s">
        <v>1637</v>
      </c>
      <c r="CG380" s="231" t="s">
        <v>206</v>
      </c>
      <c r="CH380" s="231"/>
      <c r="CI380" s="231"/>
      <c r="CJ380" s="231"/>
      <c r="CK380" s="243">
        <v>1</v>
      </c>
      <c r="CL380" s="243">
        <v>3</v>
      </c>
      <c r="CM380" s="244">
        <f t="shared" si="117"/>
        <v>2</v>
      </c>
      <c r="CN380" s="243">
        <v>5</v>
      </c>
      <c r="CO380" s="243">
        <f t="shared" si="118"/>
        <v>7</v>
      </c>
      <c r="CP380" s="245">
        <f t="shared" si="119"/>
        <v>0</v>
      </c>
      <c r="CR380" s="226"/>
    </row>
    <row r="381" spans="1:96" s="246" customFormat="1" ht="39" customHeight="1" x14ac:dyDescent="0.25">
      <c r="A381" s="227">
        <v>6</v>
      </c>
      <c r="B381" s="228">
        <f t="shared" si="116"/>
        <v>372</v>
      </c>
      <c r="C381" s="229">
        <v>19493</v>
      </c>
      <c r="D381" s="228" t="s">
        <v>185</v>
      </c>
      <c r="E381" s="228" t="s">
        <v>2</v>
      </c>
      <c r="F381" s="230" t="s">
        <v>9</v>
      </c>
      <c r="G381" s="231" t="s">
        <v>1668</v>
      </c>
      <c r="H381" s="231" t="s">
        <v>692</v>
      </c>
      <c r="I381" s="230" t="s">
        <v>1669</v>
      </c>
      <c r="J381" s="232">
        <f t="shared" si="129"/>
        <v>0</v>
      </c>
      <c r="K381" s="232">
        <v>45170</v>
      </c>
      <c r="L381" s="230" t="s">
        <v>189</v>
      </c>
      <c r="M381" s="233">
        <v>309727360</v>
      </c>
      <c r="N381" s="228" t="s">
        <v>1670</v>
      </c>
      <c r="O381" s="228" t="s">
        <v>192</v>
      </c>
      <c r="P381" s="230" t="s">
        <v>193</v>
      </c>
      <c r="Q381" s="230" t="s">
        <v>355</v>
      </c>
      <c r="R381" s="230"/>
      <c r="S381" s="230" t="s">
        <v>195</v>
      </c>
      <c r="T381" s="230" t="s">
        <v>184</v>
      </c>
      <c r="U381" s="234">
        <v>235</v>
      </c>
      <c r="V381" s="234">
        <v>78.333333333333329</v>
      </c>
      <c r="W381" s="234">
        <v>0</v>
      </c>
      <c r="X381" s="234">
        <v>0</v>
      </c>
      <c r="Y381" s="234">
        <v>9.4</v>
      </c>
      <c r="Z381" s="235">
        <f t="shared" si="130"/>
        <v>703</v>
      </c>
      <c r="AA381" s="235">
        <f t="shared" si="130"/>
        <v>703</v>
      </c>
      <c r="AB381" s="236">
        <f t="shared" si="130"/>
        <v>703</v>
      </c>
      <c r="AC381" s="236">
        <f t="shared" si="130"/>
        <v>703</v>
      </c>
      <c r="AD381" s="234">
        <v>211</v>
      </c>
      <c r="AE381" s="234">
        <v>211</v>
      </c>
      <c r="AF381" s="237">
        <v>211</v>
      </c>
      <c r="AG381" s="237">
        <v>211</v>
      </c>
      <c r="AH381" s="234">
        <v>492</v>
      </c>
      <c r="AI381" s="234">
        <v>492</v>
      </c>
      <c r="AJ381" s="237">
        <v>492</v>
      </c>
      <c r="AK381" s="237">
        <v>492</v>
      </c>
      <c r="AL381" s="234"/>
      <c r="AM381" s="234">
        <v>0</v>
      </c>
      <c r="AN381" s="237">
        <v>0</v>
      </c>
      <c r="AO381" s="237">
        <v>0</v>
      </c>
      <c r="AP381" s="234"/>
      <c r="AQ381" s="234">
        <v>0</v>
      </c>
      <c r="AR381" s="237">
        <v>0</v>
      </c>
      <c r="AS381" s="237">
        <v>0</v>
      </c>
      <c r="AT381" s="230"/>
      <c r="AU381" s="230"/>
      <c r="AV381" s="238">
        <f t="shared" si="131"/>
        <v>3</v>
      </c>
      <c r="AW381" s="238">
        <f t="shared" si="131"/>
        <v>5</v>
      </c>
      <c r="AX381" s="234">
        <v>3</v>
      </c>
      <c r="AY381" s="234">
        <v>5</v>
      </c>
      <c r="AZ381" s="229"/>
      <c r="BA381" s="234">
        <v>0</v>
      </c>
      <c r="BB381" s="229"/>
      <c r="BC381" s="234">
        <v>0</v>
      </c>
      <c r="BD381" s="232">
        <v>45170</v>
      </c>
      <c r="BE381" s="232">
        <v>45000</v>
      </c>
      <c r="BF381" s="239" t="s">
        <v>458</v>
      </c>
      <c r="BG381" s="230" t="s">
        <v>332</v>
      </c>
      <c r="BH381" s="230">
        <v>0</v>
      </c>
      <c r="BI381" s="240"/>
      <c r="BJ381" s="241">
        <v>0</v>
      </c>
      <c r="BK381" s="242" t="s">
        <v>468</v>
      </c>
      <c r="BL381" s="242"/>
      <c r="BM381" s="242" t="s">
        <v>498</v>
      </c>
      <c r="BN381" s="231" t="s">
        <v>200</v>
      </c>
      <c r="BO381" s="231">
        <f t="shared" si="132"/>
        <v>2023</v>
      </c>
      <c r="BP381" s="231">
        <f t="shared" si="133"/>
        <v>3</v>
      </c>
      <c r="BQ381" s="231" t="str">
        <f t="shared" si="134"/>
        <v>MMMM</v>
      </c>
      <c r="BR381" s="231"/>
      <c r="BS381" s="231">
        <f t="shared" si="135"/>
        <v>1</v>
      </c>
      <c r="BT381" s="231">
        <v>17</v>
      </c>
      <c r="BU381" s="231" t="s">
        <v>481</v>
      </c>
      <c r="BV381" s="231">
        <v>1</v>
      </c>
      <c r="BW381" s="231"/>
      <c r="BX381" s="231"/>
      <c r="BY381" s="231"/>
      <c r="BZ381" s="238">
        <f t="shared" si="136"/>
        <v>2</v>
      </c>
      <c r="CA381" s="231"/>
      <c r="CB381" s="231" t="str">
        <f>+IF(BN381="йирик",CONCATENATE(E381," Инвестициялар, саноат ва савдо бош бошқармаси бошлиғи"),IF(BN381="ўрта",CONCATENATE(E381," Инвестициялар, саноат ва савдо бош бошқармаси бошлиғи биринчи ўринбосари"),_xlfn.CONCAT(F381," ҳокими ўринбосари")))</f>
        <v>Ҳазорасп тумани ҳокими ўринбосари</v>
      </c>
      <c r="CC381" s="231" t="s">
        <v>358</v>
      </c>
      <c r="CD381" s="231" t="s">
        <v>359</v>
      </c>
      <c r="CE381" s="231" t="s">
        <v>204</v>
      </c>
      <c r="CF381" s="231" t="s">
        <v>1637</v>
      </c>
      <c r="CG381" s="231" t="s">
        <v>206</v>
      </c>
      <c r="CH381" s="231"/>
      <c r="CI381" s="231"/>
      <c r="CJ381" s="231"/>
      <c r="CK381" s="243">
        <v>1</v>
      </c>
      <c r="CL381" s="243">
        <v>1</v>
      </c>
      <c r="CM381" s="244">
        <f t="shared" si="117"/>
        <v>0</v>
      </c>
      <c r="CN381" s="243">
        <v>3</v>
      </c>
      <c r="CO381" s="243">
        <f t="shared" si="118"/>
        <v>3</v>
      </c>
      <c r="CP381" s="245">
        <f t="shared" si="119"/>
        <v>0</v>
      </c>
      <c r="CR381" s="226"/>
    </row>
    <row r="382" spans="1:96" s="246" customFormat="1" ht="39" customHeight="1" x14ac:dyDescent="0.25">
      <c r="A382" s="227">
        <v>6</v>
      </c>
      <c r="B382" s="228">
        <f t="shared" si="116"/>
        <v>373</v>
      </c>
      <c r="C382" s="229">
        <v>19492</v>
      </c>
      <c r="D382" s="228" t="s">
        <v>185</v>
      </c>
      <c r="E382" s="228" t="s">
        <v>2</v>
      </c>
      <c r="F382" s="230" t="s">
        <v>9</v>
      </c>
      <c r="G382" s="231" t="s">
        <v>1671</v>
      </c>
      <c r="H382" s="231" t="s">
        <v>692</v>
      </c>
      <c r="I382" s="230" t="s">
        <v>1672</v>
      </c>
      <c r="J382" s="232">
        <f t="shared" si="129"/>
        <v>0</v>
      </c>
      <c r="K382" s="232">
        <v>45078</v>
      </c>
      <c r="L382" s="230" t="s">
        <v>189</v>
      </c>
      <c r="M382" s="233">
        <v>309672614</v>
      </c>
      <c r="N382" s="228" t="s">
        <v>1667</v>
      </c>
      <c r="O382" s="228" t="s">
        <v>192</v>
      </c>
      <c r="P382" s="230" t="s">
        <v>193</v>
      </c>
      <c r="Q382" s="230" t="s">
        <v>355</v>
      </c>
      <c r="R382" s="230"/>
      <c r="S382" s="230" t="s">
        <v>195</v>
      </c>
      <c r="T382" s="230" t="s">
        <v>184</v>
      </c>
      <c r="U382" s="234">
        <v>150</v>
      </c>
      <c r="V382" s="234">
        <v>87.5</v>
      </c>
      <c r="W382" s="234">
        <v>0</v>
      </c>
      <c r="X382" s="234">
        <v>0</v>
      </c>
      <c r="Y382" s="234">
        <v>6</v>
      </c>
      <c r="Z382" s="235">
        <f t="shared" si="130"/>
        <v>450</v>
      </c>
      <c r="AA382" s="235">
        <f t="shared" si="130"/>
        <v>450</v>
      </c>
      <c r="AB382" s="236">
        <f t="shared" si="130"/>
        <v>455</v>
      </c>
      <c r="AC382" s="236">
        <f t="shared" si="130"/>
        <v>455</v>
      </c>
      <c r="AD382" s="234">
        <v>225</v>
      </c>
      <c r="AE382" s="234">
        <v>225</v>
      </c>
      <c r="AF382" s="237">
        <v>230</v>
      </c>
      <c r="AG382" s="237">
        <v>230</v>
      </c>
      <c r="AH382" s="234">
        <v>225</v>
      </c>
      <c r="AI382" s="234">
        <v>225</v>
      </c>
      <c r="AJ382" s="237">
        <v>225</v>
      </c>
      <c r="AK382" s="237">
        <v>225</v>
      </c>
      <c r="AL382" s="234"/>
      <c r="AM382" s="234">
        <v>0</v>
      </c>
      <c r="AN382" s="237">
        <v>0</v>
      </c>
      <c r="AO382" s="237">
        <v>0</v>
      </c>
      <c r="AP382" s="234"/>
      <c r="AQ382" s="234">
        <v>0</v>
      </c>
      <c r="AR382" s="237">
        <v>0</v>
      </c>
      <c r="AS382" s="237">
        <v>0</v>
      </c>
      <c r="AT382" s="230"/>
      <c r="AU382" s="230"/>
      <c r="AV382" s="238">
        <f t="shared" si="131"/>
        <v>3</v>
      </c>
      <c r="AW382" s="238">
        <f t="shared" si="131"/>
        <v>5</v>
      </c>
      <c r="AX382" s="234">
        <v>3</v>
      </c>
      <c r="AY382" s="234">
        <v>5</v>
      </c>
      <c r="AZ382" s="229"/>
      <c r="BA382" s="229">
        <v>0</v>
      </c>
      <c r="BB382" s="229"/>
      <c r="BC382" s="229">
        <v>0</v>
      </c>
      <c r="BD382" s="232">
        <v>45078</v>
      </c>
      <c r="BE382" s="232">
        <v>44985</v>
      </c>
      <c r="BF382" s="239" t="s">
        <v>284</v>
      </c>
      <c r="BG382" s="230" t="s">
        <v>332</v>
      </c>
      <c r="BH382" s="230">
        <v>0</v>
      </c>
      <c r="BI382" s="240"/>
      <c r="BJ382" s="241">
        <v>0</v>
      </c>
      <c r="BK382" s="242" t="s">
        <v>468</v>
      </c>
      <c r="BL382" s="242"/>
      <c r="BM382" s="242" t="s">
        <v>498</v>
      </c>
      <c r="BN382" s="231" t="s">
        <v>200</v>
      </c>
      <c r="BO382" s="231">
        <f t="shared" si="132"/>
        <v>2023</v>
      </c>
      <c r="BP382" s="231">
        <f t="shared" si="133"/>
        <v>2</v>
      </c>
      <c r="BQ382" s="231" t="str">
        <f t="shared" si="134"/>
        <v>MMMM</v>
      </c>
      <c r="BR382" s="231"/>
      <c r="BS382" s="231">
        <f t="shared" si="135"/>
        <v>1</v>
      </c>
      <c r="BT382" s="231">
        <v>28</v>
      </c>
      <c r="BU382" s="231" t="s">
        <v>1113</v>
      </c>
      <c r="BV382" s="231">
        <v>1</v>
      </c>
      <c r="BW382" s="231"/>
      <c r="BX382" s="231"/>
      <c r="BY382" s="231"/>
      <c r="BZ382" s="238">
        <f t="shared" si="136"/>
        <v>2</v>
      </c>
      <c r="CA382" s="231"/>
      <c r="CB382" s="231" t="str">
        <f>+IF(BN382="йирик",CONCATENATE(E382," Инвестициялар, саноат ва савдо бош бошқармаси бошлиғи"),IF(BN382="ўрта",CONCATENATE(E382," Инвестициялар, саноат ва савдо бош бошқармаси бошлиғи биринчи ўринбосари"),_xlfn.CONCAT(F382," ҳокими ўринбосари")))</f>
        <v>Ҳазорасп тумани ҳокими ўринбосари</v>
      </c>
      <c r="CC382" s="231" t="s">
        <v>358</v>
      </c>
      <c r="CD382" s="231" t="s">
        <v>359</v>
      </c>
      <c r="CE382" s="231" t="s">
        <v>204</v>
      </c>
      <c r="CF382" s="231" t="s">
        <v>1637</v>
      </c>
      <c r="CG382" s="231" t="s">
        <v>206</v>
      </c>
      <c r="CH382" s="231"/>
      <c r="CI382" s="231"/>
      <c r="CJ382" s="231"/>
      <c r="CK382" s="243">
        <v>0</v>
      </c>
      <c r="CL382" s="243">
        <v>1</v>
      </c>
      <c r="CM382" s="244">
        <f t="shared" si="117"/>
        <v>1</v>
      </c>
      <c r="CN382" s="243"/>
      <c r="CO382" s="243">
        <f t="shared" si="118"/>
        <v>1</v>
      </c>
      <c r="CP382" s="245">
        <f t="shared" si="119"/>
        <v>-2</v>
      </c>
      <c r="CR382" s="226"/>
    </row>
    <row r="383" spans="1:96" s="246" customFormat="1" ht="39" customHeight="1" x14ac:dyDescent="0.25">
      <c r="A383" s="227">
        <v>6</v>
      </c>
      <c r="B383" s="228">
        <f t="shared" si="116"/>
        <v>374</v>
      </c>
      <c r="C383" s="229">
        <v>36753</v>
      </c>
      <c r="D383" s="228" t="s">
        <v>222</v>
      </c>
      <c r="E383" s="228" t="s">
        <v>2</v>
      </c>
      <c r="F383" s="230" t="s">
        <v>9</v>
      </c>
      <c r="G383" s="257" t="s">
        <v>1673</v>
      </c>
      <c r="H383" s="231" t="s">
        <v>1674</v>
      </c>
      <c r="I383" s="230" t="s">
        <v>1675</v>
      </c>
      <c r="J383" s="232">
        <f t="shared" si="129"/>
        <v>0</v>
      </c>
      <c r="K383" s="232">
        <v>45139</v>
      </c>
      <c r="L383" s="230" t="s">
        <v>189</v>
      </c>
      <c r="M383" s="242">
        <v>309641160</v>
      </c>
      <c r="N383" s="230" t="s">
        <v>213</v>
      </c>
      <c r="O383" s="230" t="s">
        <v>252</v>
      </c>
      <c r="P383" s="230" t="s">
        <v>193</v>
      </c>
      <c r="Q383" s="230" t="s">
        <v>227</v>
      </c>
      <c r="R383" s="230" t="s">
        <v>310</v>
      </c>
      <c r="S383" s="230" t="s">
        <v>229</v>
      </c>
      <c r="T383" s="230">
        <v>80</v>
      </c>
      <c r="U383" s="230">
        <v>450</v>
      </c>
      <c r="V383" s="230">
        <v>185</v>
      </c>
      <c r="W383" s="230">
        <v>0</v>
      </c>
      <c r="X383" s="230">
        <v>0</v>
      </c>
      <c r="Y383" s="234">
        <v>18</v>
      </c>
      <c r="Z383" s="235">
        <f t="shared" si="130"/>
        <v>1100</v>
      </c>
      <c r="AA383" s="235">
        <f t="shared" si="130"/>
        <v>1100</v>
      </c>
      <c r="AB383" s="236">
        <f t="shared" si="130"/>
        <v>1100</v>
      </c>
      <c r="AC383" s="236">
        <f t="shared" si="130"/>
        <v>1100</v>
      </c>
      <c r="AD383" s="234">
        <v>1100</v>
      </c>
      <c r="AE383" s="234">
        <v>1100</v>
      </c>
      <c r="AF383" s="236">
        <v>1100</v>
      </c>
      <c r="AG383" s="236">
        <v>1100</v>
      </c>
      <c r="AH383" s="234"/>
      <c r="AI383" s="234">
        <v>0</v>
      </c>
      <c r="AJ383" s="237">
        <v>0</v>
      </c>
      <c r="AK383" s="237">
        <v>0</v>
      </c>
      <c r="AL383" s="234"/>
      <c r="AM383" s="234">
        <v>0</v>
      </c>
      <c r="AN383" s="237">
        <v>0</v>
      </c>
      <c r="AO383" s="237">
        <v>0</v>
      </c>
      <c r="AP383" s="234"/>
      <c r="AQ383" s="234">
        <v>0</v>
      </c>
      <c r="AR383" s="236">
        <v>0</v>
      </c>
      <c r="AS383" s="236">
        <v>0</v>
      </c>
      <c r="AT383" s="230"/>
      <c r="AU383" s="230"/>
      <c r="AV383" s="238">
        <f t="shared" si="131"/>
        <v>12</v>
      </c>
      <c r="AW383" s="238">
        <f t="shared" si="131"/>
        <v>12</v>
      </c>
      <c r="AX383" s="234">
        <v>12</v>
      </c>
      <c r="AY383" s="234">
        <v>12</v>
      </c>
      <c r="AZ383" s="229"/>
      <c r="BA383" s="234">
        <v>0</v>
      </c>
      <c r="BB383" s="229"/>
      <c r="BC383" s="234">
        <v>0</v>
      </c>
      <c r="BD383" s="232">
        <v>45139</v>
      </c>
      <c r="BE383" s="232">
        <v>45104</v>
      </c>
      <c r="BF383" s="239" t="s">
        <v>1507</v>
      </c>
      <c r="BG383" s="230" t="s">
        <v>254</v>
      </c>
      <c r="BH383" s="230"/>
      <c r="BI383" s="240"/>
      <c r="BJ383" s="241"/>
      <c r="BK383" s="242" t="s">
        <v>468</v>
      </c>
      <c r="BL383" s="242"/>
      <c r="BM383" s="242" t="s">
        <v>498</v>
      </c>
      <c r="BN383" s="231" t="s">
        <v>200</v>
      </c>
      <c r="BO383" s="231">
        <f t="shared" si="132"/>
        <v>2023</v>
      </c>
      <c r="BP383" s="231">
        <f t="shared" si="133"/>
        <v>3</v>
      </c>
      <c r="BQ383" s="231" t="str">
        <f t="shared" si="134"/>
        <v>MMMM</v>
      </c>
      <c r="BR383" s="231"/>
      <c r="BS383" s="231">
        <f t="shared" si="135"/>
        <v>1</v>
      </c>
      <c r="BT383" s="231"/>
      <c r="BU383" s="231" t="s">
        <v>241</v>
      </c>
      <c r="BV383" s="231"/>
      <c r="BW383" s="231"/>
      <c r="BX383" s="231"/>
      <c r="BY383" s="231"/>
      <c r="BZ383" s="238">
        <f t="shared" si="136"/>
        <v>0</v>
      </c>
      <c r="CA383" s="231"/>
      <c r="CB383" s="231"/>
      <c r="CC383" s="231" t="s">
        <v>233</v>
      </c>
      <c r="CD383" s="231" t="s">
        <v>234</v>
      </c>
      <c r="CE383" s="231" t="s">
        <v>206</v>
      </c>
      <c r="CF383" s="231" t="s">
        <v>1637</v>
      </c>
      <c r="CG383" s="231" t="s">
        <v>206</v>
      </c>
      <c r="CH383" s="231"/>
      <c r="CI383" s="231"/>
      <c r="CJ383" s="231"/>
      <c r="CK383" s="243">
        <v>0</v>
      </c>
      <c r="CL383" s="243">
        <v>0</v>
      </c>
      <c r="CM383" s="244">
        <f t="shared" si="117"/>
        <v>0</v>
      </c>
      <c r="CN383" s="243"/>
      <c r="CO383" s="243">
        <f t="shared" si="118"/>
        <v>0</v>
      </c>
      <c r="CP383" s="245">
        <f t="shared" si="119"/>
        <v>-12</v>
      </c>
      <c r="CR383" s="226"/>
    </row>
    <row r="384" spans="1:96" s="246" customFormat="1" ht="39" customHeight="1" x14ac:dyDescent="0.25">
      <c r="A384" s="227">
        <v>6</v>
      </c>
      <c r="B384" s="228">
        <f t="shared" si="116"/>
        <v>375</v>
      </c>
      <c r="C384" s="229">
        <v>19491</v>
      </c>
      <c r="D384" s="228" t="s">
        <v>185</v>
      </c>
      <c r="E384" s="228" t="s">
        <v>2</v>
      </c>
      <c r="F384" s="230" t="s">
        <v>9</v>
      </c>
      <c r="G384" s="231" t="s">
        <v>1676</v>
      </c>
      <c r="H384" s="231" t="s">
        <v>692</v>
      </c>
      <c r="I384" s="230" t="s">
        <v>1677</v>
      </c>
      <c r="J384" s="232">
        <f t="shared" si="129"/>
        <v>0</v>
      </c>
      <c r="K384" s="232">
        <v>45139</v>
      </c>
      <c r="L384" s="230" t="s">
        <v>189</v>
      </c>
      <c r="M384" s="233">
        <v>309626194</v>
      </c>
      <c r="N384" s="228" t="s">
        <v>1658</v>
      </c>
      <c r="O384" s="228" t="s">
        <v>192</v>
      </c>
      <c r="P384" s="230" t="s">
        <v>193</v>
      </c>
      <c r="Q384" s="230" t="s">
        <v>355</v>
      </c>
      <c r="R384" s="230"/>
      <c r="S384" s="230" t="s">
        <v>195</v>
      </c>
      <c r="T384" s="230" t="s">
        <v>184</v>
      </c>
      <c r="U384" s="234">
        <v>246.76666666666665</v>
      </c>
      <c r="V384" s="234">
        <v>102.81944444444443</v>
      </c>
      <c r="W384" s="234">
        <v>0</v>
      </c>
      <c r="X384" s="234">
        <v>0</v>
      </c>
      <c r="Y384" s="234">
        <v>9.8706666666666667</v>
      </c>
      <c r="Z384" s="235">
        <f t="shared" si="130"/>
        <v>740.3</v>
      </c>
      <c r="AA384" s="235">
        <f t="shared" si="130"/>
        <v>740.3</v>
      </c>
      <c r="AB384" s="236">
        <f t="shared" si="130"/>
        <v>740</v>
      </c>
      <c r="AC384" s="236">
        <f t="shared" si="130"/>
        <v>740</v>
      </c>
      <c r="AD384" s="234">
        <v>224</v>
      </c>
      <c r="AE384" s="234">
        <v>224</v>
      </c>
      <c r="AF384" s="237">
        <v>224</v>
      </c>
      <c r="AG384" s="237">
        <v>224</v>
      </c>
      <c r="AH384" s="234">
        <v>516.29999999999995</v>
      </c>
      <c r="AI384" s="234">
        <v>516.29999999999995</v>
      </c>
      <c r="AJ384" s="237">
        <v>516</v>
      </c>
      <c r="AK384" s="237">
        <v>516</v>
      </c>
      <c r="AL384" s="234"/>
      <c r="AM384" s="234">
        <v>0</v>
      </c>
      <c r="AN384" s="237">
        <v>0</v>
      </c>
      <c r="AO384" s="237">
        <v>0</v>
      </c>
      <c r="AP384" s="234"/>
      <c r="AQ384" s="234">
        <v>0</v>
      </c>
      <c r="AR384" s="237">
        <v>0</v>
      </c>
      <c r="AS384" s="237">
        <v>0</v>
      </c>
      <c r="AT384" s="230"/>
      <c r="AU384" s="230"/>
      <c r="AV384" s="238">
        <f t="shared" si="131"/>
        <v>3</v>
      </c>
      <c r="AW384" s="238">
        <f t="shared" si="131"/>
        <v>5</v>
      </c>
      <c r="AX384" s="234">
        <v>3</v>
      </c>
      <c r="AY384" s="234">
        <v>5</v>
      </c>
      <c r="AZ384" s="229"/>
      <c r="BA384" s="229">
        <v>0</v>
      </c>
      <c r="BB384" s="229"/>
      <c r="BC384" s="229">
        <v>0</v>
      </c>
      <c r="BD384" s="232">
        <v>45139</v>
      </c>
      <c r="BE384" s="232">
        <v>44985</v>
      </c>
      <c r="BF384" s="239" t="s">
        <v>284</v>
      </c>
      <c r="BG384" s="230" t="s">
        <v>332</v>
      </c>
      <c r="BH384" s="230">
        <v>0</v>
      </c>
      <c r="BI384" s="240"/>
      <c r="BJ384" s="241">
        <v>0</v>
      </c>
      <c r="BK384" s="242" t="s">
        <v>468</v>
      </c>
      <c r="BL384" s="242"/>
      <c r="BM384" s="242" t="s">
        <v>498</v>
      </c>
      <c r="BN384" s="231" t="s">
        <v>200</v>
      </c>
      <c r="BO384" s="231">
        <f t="shared" si="132"/>
        <v>2023</v>
      </c>
      <c r="BP384" s="231">
        <f t="shared" si="133"/>
        <v>3</v>
      </c>
      <c r="BQ384" s="231" t="str">
        <f t="shared" si="134"/>
        <v>MMMM</v>
      </c>
      <c r="BR384" s="231"/>
      <c r="BS384" s="231">
        <f t="shared" si="135"/>
        <v>1</v>
      </c>
      <c r="BT384" s="231">
        <v>28</v>
      </c>
      <c r="BU384" s="231" t="s">
        <v>1113</v>
      </c>
      <c r="BV384" s="231">
        <v>1</v>
      </c>
      <c r="BW384" s="231"/>
      <c r="BX384" s="231"/>
      <c r="BY384" s="231"/>
      <c r="BZ384" s="238">
        <f t="shared" si="136"/>
        <v>2</v>
      </c>
      <c r="CA384" s="231"/>
      <c r="CB384" s="231" t="str">
        <f t="shared" ref="CB384:CB390" si="137">+IF(BN384="йирик",CONCATENATE(E384," Инвестициялар, саноат ва савдо бош бошқармаси бошлиғи"),IF(BN384="ўрта",CONCATENATE(E384," Инвестициялар, саноат ва савдо бош бошқармаси бошлиғи биринчи ўринбосари"),_xlfn.CONCAT(F384," ҳокими ўринбосари")))</f>
        <v>Ҳазорасп тумани ҳокими ўринбосари</v>
      </c>
      <c r="CC384" s="231" t="s">
        <v>358</v>
      </c>
      <c r="CD384" s="231" t="s">
        <v>359</v>
      </c>
      <c r="CE384" s="231" t="s">
        <v>204</v>
      </c>
      <c r="CF384" s="231" t="s">
        <v>1637</v>
      </c>
      <c r="CG384" s="231" t="s">
        <v>206</v>
      </c>
      <c r="CH384" s="231"/>
      <c r="CI384" s="231"/>
      <c r="CJ384" s="231"/>
      <c r="CK384" s="243">
        <v>2</v>
      </c>
      <c r="CL384" s="243">
        <v>2</v>
      </c>
      <c r="CM384" s="244">
        <f t="shared" si="117"/>
        <v>0</v>
      </c>
      <c r="CN384" s="243"/>
      <c r="CO384" s="243">
        <f t="shared" si="118"/>
        <v>0</v>
      </c>
      <c r="CP384" s="245">
        <f t="shared" si="119"/>
        <v>-3</v>
      </c>
      <c r="CR384" s="226"/>
    </row>
    <row r="385" spans="1:96" s="246" customFormat="1" ht="39" customHeight="1" x14ac:dyDescent="0.25">
      <c r="A385" s="227">
        <v>6</v>
      </c>
      <c r="B385" s="228">
        <f t="shared" si="116"/>
        <v>376</v>
      </c>
      <c r="C385" s="229">
        <v>19426</v>
      </c>
      <c r="D385" s="228" t="s">
        <v>185</v>
      </c>
      <c r="E385" s="228" t="s">
        <v>2</v>
      </c>
      <c r="F385" s="230" t="s">
        <v>9</v>
      </c>
      <c r="G385" s="231" t="s">
        <v>1678</v>
      </c>
      <c r="H385" s="231" t="s">
        <v>1679</v>
      </c>
      <c r="I385" s="230" t="s">
        <v>1680</v>
      </c>
      <c r="J385" s="232">
        <f t="shared" si="129"/>
        <v>0</v>
      </c>
      <c r="K385" s="232">
        <v>44997</v>
      </c>
      <c r="L385" s="230" t="s">
        <v>189</v>
      </c>
      <c r="M385" s="233">
        <v>309355270</v>
      </c>
      <c r="N385" s="228" t="s">
        <v>1681</v>
      </c>
      <c r="O385" s="228" t="s">
        <v>192</v>
      </c>
      <c r="P385" s="230" t="s">
        <v>193</v>
      </c>
      <c r="Q385" s="230" t="s">
        <v>355</v>
      </c>
      <c r="R385" s="230"/>
      <c r="S385" s="230" t="s">
        <v>195</v>
      </c>
      <c r="T385" s="230" t="s">
        <v>184</v>
      </c>
      <c r="U385" s="234">
        <v>520</v>
      </c>
      <c r="V385" s="234">
        <v>430</v>
      </c>
      <c r="W385" s="234">
        <v>0</v>
      </c>
      <c r="X385" s="234">
        <v>0</v>
      </c>
      <c r="Y385" s="234">
        <v>20.8</v>
      </c>
      <c r="Z385" s="235">
        <f t="shared" si="130"/>
        <v>780</v>
      </c>
      <c r="AA385" s="235">
        <f t="shared" si="130"/>
        <v>780</v>
      </c>
      <c r="AB385" s="236">
        <f t="shared" si="130"/>
        <v>780</v>
      </c>
      <c r="AC385" s="236">
        <f t="shared" si="130"/>
        <v>780</v>
      </c>
      <c r="AD385" s="234">
        <v>780</v>
      </c>
      <c r="AE385" s="234">
        <v>780</v>
      </c>
      <c r="AF385" s="237">
        <v>780</v>
      </c>
      <c r="AG385" s="237">
        <v>780</v>
      </c>
      <c r="AH385" s="234"/>
      <c r="AI385" s="234">
        <v>0</v>
      </c>
      <c r="AJ385" s="237">
        <v>0</v>
      </c>
      <c r="AK385" s="237">
        <v>0</v>
      </c>
      <c r="AL385" s="234"/>
      <c r="AM385" s="234">
        <v>0</v>
      </c>
      <c r="AN385" s="237">
        <v>0</v>
      </c>
      <c r="AO385" s="237">
        <v>0</v>
      </c>
      <c r="AP385" s="234"/>
      <c r="AQ385" s="234">
        <v>0</v>
      </c>
      <c r="AR385" s="237">
        <v>0</v>
      </c>
      <c r="AS385" s="237">
        <v>0</v>
      </c>
      <c r="AT385" s="230"/>
      <c r="AU385" s="230"/>
      <c r="AV385" s="238">
        <f t="shared" si="131"/>
        <v>4</v>
      </c>
      <c r="AW385" s="238">
        <f t="shared" si="131"/>
        <v>4</v>
      </c>
      <c r="AX385" s="234">
        <v>4</v>
      </c>
      <c r="AY385" s="234">
        <v>4</v>
      </c>
      <c r="AZ385" s="229"/>
      <c r="BA385" s="234">
        <v>0</v>
      </c>
      <c r="BB385" s="229"/>
      <c r="BC385" s="234">
        <v>0</v>
      </c>
      <c r="BD385" s="232">
        <v>44997</v>
      </c>
      <c r="BE385" s="232">
        <v>45000</v>
      </c>
      <c r="BF385" s="239" t="s">
        <v>253</v>
      </c>
      <c r="BG385" s="230" t="s">
        <v>254</v>
      </c>
      <c r="BH385" s="230">
        <v>0</v>
      </c>
      <c r="BI385" s="240"/>
      <c r="BJ385" s="241">
        <v>0</v>
      </c>
      <c r="BK385" s="242" t="s">
        <v>468</v>
      </c>
      <c r="BL385" s="242"/>
      <c r="BM385" s="242" t="s">
        <v>498</v>
      </c>
      <c r="BN385" s="231" t="s">
        <v>200</v>
      </c>
      <c r="BO385" s="231">
        <f t="shared" si="132"/>
        <v>2023</v>
      </c>
      <c r="BP385" s="231">
        <f t="shared" si="133"/>
        <v>1</v>
      </c>
      <c r="BQ385" s="231" t="str">
        <f t="shared" si="134"/>
        <v>MMMM</v>
      </c>
      <c r="BR385" s="231" t="s">
        <v>255</v>
      </c>
      <c r="BS385" s="231">
        <f t="shared" si="135"/>
        <v>12</v>
      </c>
      <c r="BT385" s="231">
        <v>17</v>
      </c>
      <c r="BU385" s="231" t="s">
        <v>481</v>
      </c>
      <c r="BV385" s="231">
        <v>1</v>
      </c>
      <c r="BW385" s="231"/>
      <c r="BX385" s="231"/>
      <c r="BY385" s="231"/>
      <c r="BZ385" s="238">
        <f t="shared" si="136"/>
        <v>0</v>
      </c>
      <c r="CA385" s="231"/>
      <c r="CB385" s="231" t="str">
        <f t="shared" si="137"/>
        <v>Ҳазорасп тумани ҳокими ўринбосари</v>
      </c>
      <c r="CC385" s="231" t="s">
        <v>358</v>
      </c>
      <c r="CD385" s="231" t="s">
        <v>359</v>
      </c>
      <c r="CE385" s="231" t="s">
        <v>204</v>
      </c>
      <c r="CF385" s="231" t="s">
        <v>1637</v>
      </c>
      <c r="CG385" s="231" t="s">
        <v>206</v>
      </c>
      <c r="CH385" s="231"/>
      <c r="CI385" s="231"/>
      <c r="CJ385" s="231"/>
      <c r="CK385" s="243">
        <v>1</v>
      </c>
      <c r="CL385" s="243">
        <v>3</v>
      </c>
      <c r="CM385" s="244">
        <f t="shared" si="117"/>
        <v>2</v>
      </c>
      <c r="CN385" s="243">
        <v>3</v>
      </c>
      <c r="CO385" s="243">
        <f t="shared" si="118"/>
        <v>5</v>
      </c>
      <c r="CP385" s="245">
        <f t="shared" si="119"/>
        <v>1</v>
      </c>
      <c r="CR385" s="226"/>
    </row>
    <row r="386" spans="1:96" s="246" customFormat="1" ht="39" customHeight="1" x14ac:dyDescent="0.25">
      <c r="A386" s="227">
        <v>6</v>
      </c>
      <c r="B386" s="228">
        <f t="shared" si="116"/>
        <v>377</v>
      </c>
      <c r="C386" s="229">
        <v>19478</v>
      </c>
      <c r="D386" s="228" t="s">
        <v>185</v>
      </c>
      <c r="E386" s="228" t="s">
        <v>2</v>
      </c>
      <c r="F386" s="230" t="s">
        <v>9</v>
      </c>
      <c r="G386" s="231" t="s">
        <v>1682</v>
      </c>
      <c r="H386" s="231" t="s">
        <v>692</v>
      </c>
      <c r="I386" s="230" t="s">
        <v>1683</v>
      </c>
      <c r="J386" s="232">
        <f t="shared" si="129"/>
        <v>0</v>
      </c>
      <c r="K386" s="232">
        <v>45170</v>
      </c>
      <c r="L386" s="230" t="s">
        <v>189</v>
      </c>
      <c r="M386" s="233">
        <v>309313734</v>
      </c>
      <c r="N386" s="228" t="s">
        <v>1684</v>
      </c>
      <c r="O386" s="228" t="s">
        <v>192</v>
      </c>
      <c r="P386" s="230" t="s">
        <v>193</v>
      </c>
      <c r="Q386" s="230" t="s">
        <v>355</v>
      </c>
      <c r="R386" s="230"/>
      <c r="S386" s="230" t="s">
        <v>195</v>
      </c>
      <c r="T386" s="230" t="s">
        <v>184</v>
      </c>
      <c r="U386" s="234">
        <v>300</v>
      </c>
      <c r="V386" s="234">
        <v>100</v>
      </c>
      <c r="W386" s="234">
        <v>0</v>
      </c>
      <c r="X386" s="234">
        <v>0</v>
      </c>
      <c r="Y386" s="234">
        <v>12</v>
      </c>
      <c r="Z386" s="235">
        <f t="shared" si="130"/>
        <v>923.5</v>
      </c>
      <c r="AA386" s="235">
        <f t="shared" si="130"/>
        <v>923.5</v>
      </c>
      <c r="AB386" s="236">
        <f t="shared" si="130"/>
        <v>978</v>
      </c>
      <c r="AC386" s="236">
        <f t="shared" si="130"/>
        <v>978</v>
      </c>
      <c r="AD386" s="234">
        <v>150</v>
      </c>
      <c r="AE386" s="234">
        <v>150</v>
      </c>
      <c r="AF386" s="237">
        <v>70</v>
      </c>
      <c r="AG386" s="237">
        <v>70</v>
      </c>
      <c r="AH386" s="234"/>
      <c r="AI386" s="234">
        <v>0</v>
      </c>
      <c r="AJ386" s="237">
        <v>908</v>
      </c>
      <c r="AK386" s="237">
        <v>908</v>
      </c>
      <c r="AL386" s="234">
        <v>65</v>
      </c>
      <c r="AM386" s="234">
        <v>65</v>
      </c>
      <c r="AN386" s="237">
        <v>0</v>
      </c>
      <c r="AO386" s="237">
        <v>0</v>
      </c>
      <c r="AP386" s="234"/>
      <c r="AQ386" s="234">
        <v>0</v>
      </c>
      <c r="AR386" s="237">
        <v>0</v>
      </c>
      <c r="AS386" s="237">
        <v>0</v>
      </c>
      <c r="AT386" s="230"/>
      <c r="AU386" s="230"/>
      <c r="AV386" s="238">
        <f t="shared" si="131"/>
        <v>2</v>
      </c>
      <c r="AW386" s="238">
        <f t="shared" si="131"/>
        <v>5</v>
      </c>
      <c r="AX386" s="234">
        <v>2</v>
      </c>
      <c r="AY386" s="234">
        <v>5</v>
      </c>
      <c r="AZ386" s="229"/>
      <c r="BA386" s="234">
        <v>0</v>
      </c>
      <c r="BB386" s="229"/>
      <c r="BC386" s="234">
        <v>0</v>
      </c>
      <c r="BD386" s="232">
        <v>45170</v>
      </c>
      <c r="BE386" s="232">
        <v>45092</v>
      </c>
      <c r="BF386" s="239" t="s">
        <v>595</v>
      </c>
      <c r="BG386" s="230" t="s">
        <v>357</v>
      </c>
      <c r="BH386" s="230">
        <v>0</v>
      </c>
      <c r="BI386" s="240"/>
      <c r="BJ386" s="241">
        <v>0</v>
      </c>
      <c r="BK386" s="242" t="s">
        <v>468</v>
      </c>
      <c r="BL386" s="242"/>
      <c r="BM386" s="242" t="s">
        <v>498</v>
      </c>
      <c r="BN386" s="231" t="s">
        <v>200</v>
      </c>
      <c r="BO386" s="231">
        <f t="shared" si="132"/>
        <v>2023</v>
      </c>
      <c r="BP386" s="231">
        <f t="shared" si="133"/>
        <v>3</v>
      </c>
      <c r="BQ386" s="231" t="str">
        <f t="shared" si="134"/>
        <v>MMMM</v>
      </c>
      <c r="BR386" s="231"/>
      <c r="BS386" s="231">
        <f t="shared" si="135"/>
        <v>1</v>
      </c>
      <c r="BT386" s="231"/>
      <c r="BU386" s="231" t="s">
        <v>241</v>
      </c>
      <c r="BV386" s="231"/>
      <c r="BW386" s="231"/>
      <c r="BX386" s="231"/>
      <c r="BY386" s="231"/>
      <c r="BZ386" s="238">
        <f t="shared" si="136"/>
        <v>3</v>
      </c>
      <c r="CA386" s="231"/>
      <c r="CB386" s="231" t="str">
        <f t="shared" si="137"/>
        <v>Ҳазорасп тумани ҳокими ўринбосари</v>
      </c>
      <c r="CC386" s="231" t="s">
        <v>358</v>
      </c>
      <c r="CD386" s="231" t="s">
        <v>359</v>
      </c>
      <c r="CE386" s="231" t="s">
        <v>204</v>
      </c>
      <c r="CF386" s="231" t="s">
        <v>1637</v>
      </c>
      <c r="CG386" s="231" t="s">
        <v>206</v>
      </c>
      <c r="CH386" s="231"/>
      <c r="CI386" s="231"/>
      <c r="CJ386" s="231"/>
      <c r="CK386" s="243">
        <v>7</v>
      </c>
      <c r="CL386" s="243">
        <v>7</v>
      </c>
      <c r="CM386" s="244">
        <f t="shared" si="117"/>
        <v>0</v>
      </c>
      <c r="CN386" s="243"/>
      <c r="CO386" s="243">
        <f t="shared" si="118"/>
        <v>0</v>
      </c>
      <c r="CP386" s="245">
        <f t="shared" si="119"/>
        <v>-2</v>
      </c>
      <c r="CR386" s="226"/>
    </row>
    <row r="387" spans="1:96" s="246" customFormat="1" ht="39" customHeight="1" x14ac:dyDescent="0.25">
      <c r="A387" s="227">
        <v>6</v>
      </c>
      <c r="B387" s="228">
        <f t="shared" si="116"/>
        <v>378</v>
      </c>
      <c r="C387" s="229">
        <v>19436</v>
      </c>
      <c r="D387" s="228" t="s">
        <v>185</v>
      </c>
      <c r="E387" s="228" t="s">
        <v>2</v>
      </c>
      <c r="F387" s="230" t="s">
        <v>9</v>
      </c>
      <c r="G387" s="231" t="s">
        <v>1685</v>
      </c>
      <c r="H387" s="231" t="s">
        <v>1686</v>
      </c>
      <c r="I387" s="230" t="s">
        <v>1687</v>
      </c>
      <c r="J387" s="232">
        <f t="shared" si="129"/>
        <v>0</v>
      </c>
      <c r="K387" s="232">
        <v>44997</v>
      </c>
      <c r="L387" s="230" t="s">
        <v>189</v>
      </c>
      <c r="M387" s="233">
        <v>309295362</v>
      </c>
      <c r="N387" s="228" t="s">
        <v>1688</v>
      </c>
      <c r="O387" s="228" t="s">
        <v>252</v>
      </c>
      <c r="P387" s="230" t="s">
        <v>193</v>
      </c>
      <c r="Q387" s="230" t="s">
        <v>355</v>
      </c>
      <c r="R387" s="230"/>
      <c r="S387" s="230" t="s">
        <v>195</v>
      </c>
      <c r="T387" s="230" t="s">
        <v>184</v>
      </c>
      <c r="U387" s="234">
        <v>250</v>
      </c>
      <c r="V387" s="234">
        <v>190</v>
      </c>
      <c r="W387" s="234">
        <v>0</v>
      </c>
      <c r="X387" s="234">
        <v>0</v>
      </c>
      <c r="Y387" s="234">
        <v>10</v>
      </c>
      <c r="Z387" s="235">
        <f t="shared" si="130"/>
        <v>750</v>
      </c>
      <c r="AA387" s="235">
        <f t="shared" si="130"/>
        <v>750</v>
      </c>
      <c r="AB387" s="236">
        <f t="shared" si="130"/>
        <v>780</v>
      </c>
      <c r="AC387" s="236">
        <f t="shared" si="130"/>
        <v>780</v>
      </c>
      <c r="AD387" s="234">
        <v>300</v>
      </c>
      <c r="AE387" s="234">
        <v>300</v>
      </c>
      <c r="AF387" s="237">
        <v>330</v>
      </c>
      <c r="AG387" s="237">
        <v>330</v>
      </c>
      <c r="AH387" s="234">
        <v>450</v>
      </c>
      <c r="AI387" s="234">
        <v>450</v>
      </c>
      <c r="AJ387" s="237">
        <v>450</v>
      </c>
      <c r="AK387" s="237">
        <v>450</v>
      </c>
      <c r="AL387" s="234"/>
      <c r="AM387" s="234">
        <v>0</v>
      </c>
      <c r="AN387" s="237">
        <v>0</v>
      </c>
      <c r="AO387" s="237">
        <v>0</v>
      </c>
      <c r="AP387" s="234"/>
      <c r="AQ387" s="234">
        <v>0</v>
      </c>
      <c r="AR387" s="237">
        <v>0</v>
      </c>
      <c r="AS387" s="237">
        <v>0</v>
      </c>
      <c r="AT387" s="230"/>
      <c r="AU387" s="230"/>
      <c r="AV387" s="238">
        <f t="shared" si="131"/>
        <v>4</v>
      </c>
      <c r="AW387" s="238">
        <f t="shared" si="131"/>
        <v>5</v>
      </c>
      <c r="AX387" s="234">
        <v>4</v>
      </c>
      <c r="AY387" s="234">
        <v>5</v>
      </c>
      <c r="AZ387" s="229"/>
      <c r="BA387" s="234">
        <v>0</v>
      </c>
      <c r="BB387" s="229"/>
      <c r="BC387" s="234">
        <v>0</v>
      </c>
      <c r="BD387" s="232">
        <v>44997</v>
      </c>
      <c r="BE387" s="232">
        <v>44988</v>
      </c>
      <c r="BF387" s="239" t="s">
        <v>319</v>
      </c>
      <c r="BG387" s="230" t="s">
        <v>332</v>
      </c>
      <c r="BH387" s="230">
        <v>0</v>
      </c>
      <c r="BI387" s="240"/>
      <c r="BJ387" s="241">
        <v>0</v>
      </c>
      <c r="BK387" s="242" t="s">
        <v>468</v>
      </c>
      <c r="BL387" s="242"/>
      <c r="BM387" s="242" t="s">
        <v>498</v>
      </c>
      <c r="BN387" s="231" t="s">
        <v>200</v>
      </c>
      <c r="BO387" s="231">
        <f t="shared" si="132"/>
        <v>2023</v>
      </c>
      <c r="BP387" s="231">
        <f t="shared" si="133"/>
        <v>1</v>
      </c>
      <c r="BQ387" s="231" t="str">
        <f t="shared" si="134"/>
        <v>MMMM</v>
      </c>
      <c r="BR387" s="231" t="s">
        <v>255</v>
      </c>
      <c r="BS387" s="231">
        <f t="shared" si="135"/>
        <v>12</v>
      </c>
      <c r="BT387" s="231">
        <v>17</v>
      </c>
      <c r="BU387" s="231" t="s">
        <v>481</v>
      </c>
      <c r="BV387" s="231">
        <v>1</v>
      </c>
      <c r="BW387" s="231"/>
      <c r="BX387" s="231"/>
      <c r="BY387" s="231"/>
      <c r="BZ387" s="238">
        <f t="shared" si="136"/>
        <v>1</v>
      </c>
      <c r="CA387" s="231"/>
      <c r="CB387" s="231" t="str">
        <f t="shared" si="137"/>
        <v>Ҳазорасп тумани ҳокими ўринбосари</v>
      </c>
      <c r="CC387" s="231" t="s">
        <v>358</v>
      </c>
      <c r="CD387" s="231" t="s">
        <v>359</v>
      </c>
      <c r="CE387" s="231" t="s">
        <v>204</v>
      </c>
      <c r="CF387" s="231" t="s">
        <v>1637</v>
      </c>
      <c r="CG387" s="231" t="s">
        <v>206</v>
      </c>
      <c r="CH387" s="231"/>
      <c r="CI387" s="231"/>
      <c r="CJ387" s="231"/>
      <c r="CK387" s="243">
        <v>1</v>
      </c>
      <c r="CL387" s="243">
        <v>1</v>
      </c>
      <c r="CM387" s="244">
        <f t="shared" si="117"/>
        <v>0</v>
      </c>
      <c r="CN387" s="243">
        <v>0.5</v>
      </c>
      <c r="CO387" s="243">
        <f t="shared" si="118"/>
        <v>0.5</v>
      </c>
      <c r="CP387" s="245">
        <f t="shared" si="119"/>
        <v>-3.5</v>
      </c>
      <c r="CR387" s="226"/>
    </row>
    <row r="388" spans="1:96" s="246" customFormat="1" ht="39" customHeight="1" x14ac:dyDescent="0.25">
      <c r="A388" s="227">
        <v>6</v>
      </c>
      <c r="B388" s="228">
        <f t="shared" si="116"/>
        <v>379</v>
      </c>
      <c r="C388" s="229">
        <v>19481</v>
      </c>
      <c r="D388" s="228" t="s">
        <v>185</v>
      </c>
      <c r="E388" s="228" t="s">
        <v>2</v>
      </c>
      <c r="F388" s="230" t="s">
        <v>9</v>
      </c>
      <c r="G388" s="231" t="s">
        <v>1689</v>
      </c>
      <c r="H388" s="231" t="s">
        <v>1690</v>
      </c>
      <c r="I388" s="230" t="s">
        <v>1691</v>
      </c>
      <c r="J388" s="232">
        <f t="shared" si="129"/>
        <v>0</v>
      </c>
      <c r="K388" s="232">
        <v>45046</v>
      </c>
      <c r="L388" s="230" t="s">
        <v>189</v>
      </c>
      <c r="M388" s="233">
        <v>309279230</v>
      </c>
      <c r="N388" s="228" t="s">
        <v>213</v>
      </c>
      <c r="O388" s="228" t="s">
        <v>252</v>
      </c>
      <c r="P388" s="230" t="s">
        <v>193</v>
      </c>
      <c r="Q388" s="230" t="s">
        <v>194</v>
      </c>
      <c r="R388" s="230"/>
      <c r="S388" s="230" t="s">
        <v>195</v>
      </c>
      <c r="T388" s="230" t="s">
        <v>184</v>
      </c>
      <c r="U388" s="234">
        <v>70</v>
      </c>
      <c r="V388" s="234">
        <v>52.5</v>
      </c>
      <c r="W388" s="234">
        <v>0</v>
      </c>
      <c r="X388" s="234">
        <v>0</v>
      </c>
      <c r="Y388" s="234">
        <v>2.8000000000000003</v>
      </c>
      <c r="Z388" s="235">
        <f t="shared" si="130"/>
        <v>220.4</v>
      </c>
      <c r="AA388" s="235">
        <f t="shared" si="130"/>
        <v>220.4</v>
      </c>
      <c r="AB388" s="236">
        <f t="shared" si="130"/>
        <v>220.4</v>
      </c>
      <c r="AC388" s="236">
        <f t="shared" si="130"/>
        <v>220.4</v>
      </c>
      <c r="AD388" s="234">
        <v>55.1</v>
      </c>
      <c r="AE388" s="234">
        <v>55.1</v>
      </c>
      <c r="AF388" s="237">
        <v>55.1</v>
      </c>
      <c r="AG388" s="237">
        <v>55.1</v>
      </c>
      <c r="AH388" s="234">
        <v>165.3</v>
      </c>
      <c r="AI388" s="234">
        <v>165.3</v>
      </c>
      <c r="AJ388" s="237">
        <v>165.3</v>
      </c>
      <c r="AK388" s="237">
        <v>165.3</v>
      </c>
      <c r="AL388" s="234"/>
      <c r="AM388" s="234">
        <v>0</v>
      </c>
      <c r="AN388" s="237">
        <v>0</v>
      </c>
      <c r="AO388" s="237">
        <v>0</v>
      </c>
      <c r="AP388" s="234"/>
      <c r="AQ388" s="234">
        <v>0</v>
      </c>
      <c r="AR388" s="237">
        <v>0</v>
      </c>
      <c r="AS388" s="237">
        <v>0</v>
      </c>
      <c r="AT388" s="230"/>
      <c r="AU388" s="230"/>
      <c r="AV388" s="238">
        <f t="shared" si="131"/>
        <v>2</v>
      </c>
      <c r="AW388" s="238">
        <f t="shared" si="131"/>
        <v>2</v>
      </c>
      <c r="AX388" s="234">
        <v>2</v>
      </c>
      <c r="AY388" s="234">
        <v>2</v>
      </c>
      <c r="AZ388" s="229"/>
      <c r="BA388" s="234">
        <v>0</v>
      </c>
      <c r="BB388" s="229"/>
      <c r="BC388" s="234">
        <v>0</v>
      </c>
      <c r="BD388" s="232">
        <v>45046</v>
      </c>
      <c r="BE388" s="232">
        <v>45046</v>
      </c>
      <c r="BF388" s="239" t="s">
        <v>518</v>
      </c>
      <c r="BG388" s="230" t="s">
        <v>231</v>
      </c>
      <c r="BH388" s="230"/>
      <c r="BI388" s="240"/>
      <c r="BJ388" s="241"/>
      <c r="BK388" s="242" t="s">
        <v>468</v>
      </c>
      <c r="BL388" s="242"/>
      <c r="BM388" s="242" t="s">
        <v>498</v>
      </c>
      <c r="BN388" s="231" t="s">
        <v>200</v>
      </c>
      <c r="BO388" s="231">
        <f t="shared" si="132"/>
        <v>2023</v>
      </c>
      <c r="BP388" s="231">
        <f t="shared" si="133"/>
        <v>2</v>
      </c>
      <c r="BQ388" s="231" t="str">
        <f t="shared" si="134"/>
        <v>MMMM</v>
      </c>
      <c r="BR388" s="231" t="s">
        <v>232</v>
      </c>
      <c r="BS388" s="231">
        <f t="shared" si="135"/>
        <v>30</v>
      </c>
      <c r="BT388" s="231"/>
      <c r="BU388" s="231"/>
      <c r="BV388" s="231"/>
      <c r="BW388" s="231"/>
      <c r="BX388" s="231"/>
      <c r="BY388" s="231"/>
      <c r="BZ388" s="238">
        <f t="shared" si="136"/>
        <v>0</v>
      </c>
      <c r="CA388" s="231"/>
      <c r="CB388" s="231" t="str">
        <f t="shared" si="137"/>
        <v>Ҳазорасп тумани ҳокими ўринбосари</v>
      </c>
      <c r="CC388" s="231" t="s">
        <v>202</v>
      </c>
      <c r="CD388" s="231" t="s">
        <v>1692</v>
      </c>
      <c r="CE388" s="231" t="s">
        <v>204</v>
      </c>
      <c r="CF388" s="231" t="s">
        <v>1637</v>
      </c>
      <c r="CG388" s="231" t="s">
        <v>206</v>
      </c>
      <c r="CH388" s="231"/>
      <c r="CI388" s="231"/>
      <c r="CJ388" s="231"/>
      <c r="CK388" s="243">
        <v>1</v>
      </c>
      <c r="CL388" s="243">
        <v>0</v>
      </c>
      <c r="CM388" s="244">
        <f t="shared" si="117"/>
        <v>-1</v>
      </c>
      <c r="CN388" s="243"/>
      <c r="CO388" s="243">
        <f t="shared" si="118"/>
        <v>-1</v>
      </c>
      <c r="CP388" s="245">
        <f t="shared" si="119"/>
        <v>-3</v>
      </c>
      <c r="CR388" s="226"/>
    </row>
    <row r="389" spans="1:96" s="246" customFormat="1" ht="39" customHeight="1" x14ac:dyDescent="0.25">
      <c r="A389" s="227">
        <v>6</v>
      </c>
      <c r="B389" s="228">
        <f t="shared" si="116"/>
        <v>380</v>
      </c>
      <c r="C389" s="229">
        <v>19423</v>
      </c>
      <c r="D389" s="228" t="s">
        <v>185</v>
      </c>
      <c r="E389" s="228" t="s">
        <v>2</v>
      </c>
      <c r="F389" s="230" t="s">
        <v>9</v>
      </c>
      <c r="G389" s="231" t="s">
        <v>1693</v>
      </c>
      <c r="H389" s="231" t="s">
        <v>692</v>
      </c>
      <c r="I389" s="230" t="s">
        <v>1694</v>
      </c>
      <c r="J389" s="232">
        <f t="shared" si="129"/>
        <v>0</v>
      </c>
      <c r="K389" s="232">
        <v>44997</v>
      </c>
      <c r="L389" s="230" t="s">
        <v>189</v>
      </c>
      <c r="M389" s="233">
        <v>309249473</v>
      </c>
      <c r="N389" s="228" t="s">
        <v>1695</v>
      </c>
      <c r="O389" s="228" t="s">
        <v>192</v>
      </c>
      <c r="P389" s="230" t="s">
        <v>193</v>
      </c>
      <c r="Q389" s="230" t="s">
        <v>355</v>
      </c>
      <c r="R389" s="230"/>
      <c r="S389" s="230" t="s">
        <v>195</v>
      </c>
      <c r="T389" s="230" t="s">
        <v>184</v>
      </c>
      <c r="U389" s="234">
        <v>450</v>
      </c>
      <c r="V389" s="234">
        <v>360</v>
      </c>
      <c r="W389" s="234">
        <v>0</v>
      </c>
      <c r="X389" s="234">
        <v>0</v>
      </c>
      <c r="Y389" s="234">
        <v>18</v>
      </c>
      <c r="Z389" s="235">
        <f t="shared" si="130"/>
        <v>725</v>
      </c>
      <c r="AA389" s="235">
        <f t="shared" si="130"/>
        <v>725</v>
      </c>
      <c r="AB389" s="236">
        <f t="shared" si="130"/>
        <v>725</v>
      </c>
      <c r="AC389" s="236">
        <f t="shared" si="130"/>
        <v>725</v>
      </c>
      <c r="AD389" s="234">
        <v>725</v>
      </c>
      <c r="AE389" s="234">
        <v>725</v>
      </c>
      <c r="AF389" s="237">
        <v>725</v>
      </c>
      <c r="AG389" s="237">
        <v>725</v>
      </c>
      <c r="AH389" s="234"/>
      <c r="AI389" s="234">
        <v>0</v>
      </c>
      <c r="AJ389" s="237">
        <v>0</v>
      </c>
      <c r="AK389" s="237">
        <v>0</v>
      </c>
      <c r="AL389" s="234"/>
      <c r="AM389" s="234">
        <v>0</v>
      </c>
      <c r="AN389" s="237">
        <v>0</v>
      </c>
      <c r="AO389" s="237">
        <v>0</v>
      </c>
      <c r="AP389" s="234"/>
      <c r="AQ389" s="234">
        <v>0</v>
      </c>
      <c r="AR389" s="237">
        <v>0</v>
      </c>
      <c r="AS389" s="237">
        <v>0</v>
      </c>
      <c r="AT389" s="230"/>
      <c r="AU389" s="230"/>
      <c r="AV389" s="238">
        <f t="shared" si="131"/>
        <v>4</v>
      </c>
      <c r="AW389" s="238">
        <f t="shared" si="131"/>
        <v>4</v>
      </c>
      <c r="AX389" s="234">
        <v>4</v>
      </c>
      <c r="AY389" s="234">
        <v>4</v>
      </c>
      <c r="AZ389" s="229"/>
      <c r="BA389" s="234">
        <v>0</v>
      </c>
      <c r="BB389" s="229"/>
      <c r="BC389" s="234">
        <v>0</v>
      </c>
      <c r="BD389" s="232">
        <v>44997</v>
      </c>
      <c r="BE389" s="232">
        <v>45000</v>
      </c>
      <c r="BF389" s="239" t="s">
        <v>367</v>
      </c>
      <c r="BG389" s="230" t="s">
        <v>254</v>
      </c>
      <c r="BH389" s="230">
        <v>0</v>
      </c>
      <c r="BI389" s="240"/>
      <c r="BJ389" s="241">
        <v>0</v>
      </c>
      <c r="BK389" s="242" t="s">
        <v>468</v>
      </c>
      <c r="BL389" s="242"/>
      <c r="BM389" s="242" t="s">
        <v>498</v>
      </c>
      <c r="BN389" s="231" t="s">
        <v>200</v>
      </c>
      <c r="BO389" s="231">
        <f t="shared" si="132"/>
        <v>2023</v>
      </c>
      <c r="BP389" s="231">
        <f t="shared" si="133"/>
        <v>1</v>
      </c>
      <c r="BQ389" s="231" t="str">
        <f t="shared" si="134"/>
        <v>MMMM</v>
      </c>
      <c r="BR389" s="231" t="s">
        <v>255</v>
      </c>
      <c r="BS389" s="231">
        <f t="shared" si="135"/>
        <v>12</v>
      </c>
      <c r="BT389" s="231">
        <v>17</v>
      </c>
      <c r="BU389" s="231" t="s">
        <v>481</v>
      </c>
      <c r="BV389" s="231">
        <v>1</v>
      </c>
      <c r="BW389" s="231"/>
      <c r="BX389" s="231"/>
      <c r="BY389" s="231"/>
      <c r="BZ389" s="238">
        <f t="shared" si="136"/>
        <v>0</v>
      </c>
      <c r="CA389" s="231"/>
      <c r="CB389" s="231" t="str">
        <f t="shared" si="137"/>
        <v>Ҳазорасп тумани ҳокими ўринбосари</v>
      </c>
      <c r="CC389" s="231" t="s">
        <v>358</v>
      </c>
      <c r="CD389" s="231" t="s">
        <v>359</v>
      </c>
      <c r="CE389" s="231" t="s">
        <v>204</v>
      </c>
      <c r="CF389" s="231" t="s">
        <v>1637</v>
      </c>
      <c r="CG389" s="231" t="s">
        <v>206</v>
      </c>
      <c r="CH389" s="231"/>
      <c r="CI389" s="231"/>
      <c r="CJ389" s="231"/>
      <c r="CK389" s="243">
        <v>1</v>
      </c>
      <c r="CL389" s="243">
        <v>1</v>
      </c>
      <c r="CM389" s="244">
        <f t="shared" si="117"/>
        <v>0</v>
      </c>
      <c r="CN389" s="243"/>
      <c r="CO389" s="243">
        <f t="shared" si="118"/>
        <v>0</v>
      </c>
      <c r="CP389" s="245">
        <f t="shared" si="119"/>
        <v>-4</v>
      </c>
      <c r="CR389" s="226"/>
    </row>
    <row r="390" spans="1:96" s="246" customFormat="1" ht="39" customHeight="1" x14ac:dyDescent="0.25">
      <c r="A390" s="227">
        <v>6</v>
      </c>
      <c r="B390" s="228">
        <f t="shared" si="116"/>
        <v>381</v>
      </c>
      <c r="C390" s="229">
        <v>19489</v>
      </c>
      <c r="D390" s="228" t="s">
        <v>185</v>
      </c>
      <c r="E390" s="228" t="s">
        <v>2</v>
      </c>
      <c r="F390" s="230" t="s">
        <v>9</v>
      </c>
      <c r="G390" s="231" t="s">
        <v>1696</v>
      </c>
      <c r="H390" s="231" t="s">
        <v>1697</v>
      </c>
      <c r="I390" s="230" t="s">
        <v>1698</v>
      </c>
      <c r="J390" s="232">
        <f t="shared" si="129"/>
        <v>0</v>
      </c>
      <c r="K390" s="232">
        <v>45078</v>
      </c>
      <c r="L390" s="230" t="s">
        <v>189</v>
      </c>
      <c r="M390" s="233">
        <v>309249157</v>
      </c>
      <c r="N390" s="228" t="s">
        <v>213</v>
      </c>
      <c r="O390" s="228" t="s">
        <v>252</v>
      </c>
      <c r="P390" s="230" t="s">
        <v>193</v>
      </c>
      <c r="Q390" s="230" t="s">
        <v>447</v>
      </c>
      <c r="R390" s="230"/>
      <c r="S390" s="230" t="s">
        <v>195</v>
      </c>
      <c r="T390" s="230" t="s">
        <v>184</v>
      </c>
      <c r="U390" s="234">
        <v>70</v>
      </c>
      <c r="V390" s="234">
        <v>30</v>
      </c>
      <c r="W390" s="234">
        <v>0</v>
      </c>
      <c r="X390" s="234">
        <v>0</v>
      </c>
      <c r="Y390" s="234">
        <v>2.8000000000000003</v>
      </c>
      <c r="Z390" s="235">
        <f t="shared" si="130"/>
        <v>150</v>
      </c>
      <c r="AA390" s="235">
        <f t="shared" si="130"/>
        <v>150</v>
      </c>
      <c r="AB390" s="236">
        <f t="shared" si="130"/>
        <v>150</v>
      </c>
      <c r="AC390" s="236">
        <f t="shared" si="130"/>
        <v>150</v>
      </c>
      <c r="AD390" s="234">
        <v>50</v>
      </c>
      <c r="AE390" s="234">
        <v>50</v>
      </c>
      <c r="AF390" s="237">
        <v>50</v>
      </c>
      <c r="AG390" s="237">
        <v>50</v>
      </c>
      <c r="AH390" s="234">
        <v>100</v>
      </c>
      <c r="AI390" s="234">
        <v>100</v>
      </c>
      <c r="AJ390" s="237">
        <v>100</v>
      </c>
      <c r="AK390" s="237">
        <v>100</v>
      </c>
      <c r="AL390" s="234"/>
      <c r="AM390" s="234">
        <v>0</v>
      </c>
      <c r="AN390" s="237">
        <v>0</v>
      </c>
      <c r="AO390" s="237">
        <v>0</v>
      </c>
      <c r="AP390" s="234"/>
      <c r="AQ390" s="234">
        <v>0</v>
      </c>
      <c r="AR390" s="237">
        <v>0</v>
      </c>
      <c r="AS390" s="237">
        <v>0</v>
      </c>
      <c r="AT390" s="230"/>
      <c r="AU390" s="230"/>
      <c r="AV390" s="238">
        <f t="shared" si="131"/>
        <v>2</v>
      </c>
      <c r="AW390" s="238">
        <f t="shared" si="131"/>
        <v>5</v>
      </c>
      <c r="AX390" s="234">
        <v>2</v>
      </c>
      <c r="AY390" s="234">
        <v>5</v>
      </c>
      <c r="AZ390" s="229"/>
      <c r="BA390" s="234">
        <v>0</v>
      </c>
      <c r="BB390" s="229"/>
      <c r="BC390" s="234">
        <v>0</v>
      </c>
      <c r="BD390" s="232">
        <v>45078</v>
      </c>
      <c r="BE390" s="232">
        <v>45092</v>
      </c>
      <c r="BF390" s="239" t="s">
        <v>510</v>
      </c>
      <c r="BG390" s="230" t="s">
        <v>332</v>
      </c>
      <c r="BH390" s="230"/>
      <c r="BI390" s="258"/>
      <c r="BJ390" s="241"/>
      <c r="BK390" s="242" t="s">
        <v>468</v>
      </c>
      <c r="BL390" s="242"/>
      <c r="BM390" s="242" t="s">
        <v>498</v>
      </c>
      <c r="BN390" s="231" t="s">
        <v>200</v>
      </c>
      <c r="BO390" s="231">
        <f t="shared" si="132"/>
        <v>2023</v>
      </c>
      <c r="BP390" s="231">
        <f t="shared" si="133"/>
        <v>2</v>
      </c>
      <c r="BQ390" s="231" t="str">
        <f t="shared" si="134"/>
        <v>MMMM</v>
      </c>
      <c r="BR390" s="231"/>
      <c r="BS390" s="231">
        <f t="shared" si="135"/>
        <v>1</v>
      </c>
      <c r="BT390" s="231"/>
      <c r="BU390" s="231" t="s">
        <v>241</v>
      </c>
      <c r="BV390" s="231"/>
      <c r="BW390" s="231"/>
      <c r="BX390" s="231"/>
      <c r="BY390" s="231"/>
      <c r="BZ390" s="238">
        <f t="shared" si="136"/>
        <v>3</v>
      </c>
      <c r="CA390" s="231"/>
      <c r="CB390" s="231" t="str">
        <f t="shared" si="137"/>
        <v>Ҳазорасп тумани ҳокими ўринбосари</v>
      </c>
      <c r="CC390" s="231" t="s">
        <v>202</v>
      </c>
      <c r="CD390" s="231" t="s">
        <v>1660</v>
      </c>
      <c r="CE390" s="231" t="s">
        <v>204</v>
      </c>
      <c r="CF390" s="231" t="s">
        <v>1637</v>
      </c>
      <c r="CG390" s="231" t="s">
        <v>206</v>
      </c>
      <c r="CH390" s="231"/>
      <c r="CI390" s="231"/>
      <c r="CJ390" s="231"/>
      <c r="CK390" s="243">
        <v>2</v>
      </c>
      <c r="CL390" s="243">
        <v>2</v>
      </c>
      <c r="CM390" s="244">
        <f t="shared" si="117"/>
        <v>0</v>
      </c>
      <c r="CN390" s="243"/>
      <c r="CO390" s="243">
        <f t="shared" si="118"/>
        <v>0</v>
      </c>
      <c r="CP390" s="245">
        <f t="shared" si="119"/>
        <v>-2</v>
      </c>
      <c r="CR390" s="226"/>
    </row>
    <row r="391" spans="1:96" s="246" customFormat="1" ht="39" customHeight="1" x14ac:dyDescent="0.25">
      <c r="A391" s="227">
        <v>6</v>
      </c>
      <c r="B391" s="228">
        <f t="shared" si="116"/>
        <v>382</v>
      </c>
      <c r="C391" s="229">
        <v>36732</v>
      </c>
      <c r="D391" s="228" t="s">
        <v>222</v>
      </c>
      <c r="E391" s="228" t="s">
        <v>2</v>
      </c>
      <c r="F391" s="230" t="s">
        <v>9</v>
      </c>
      <c r="G391" s="231" t="s">
        <v>1699</v>
      </c>
      <c r="H391" s="231" t="s">
        <v>1700</v>
      </c>
      <c r="I391" s="230" t="s">
        <v>1701</v>
      </c>
      <c r="J391" s="232">
        <f t="shared" si="129"/>
        <v>0</v>
      </c>
      <c r="K391" s="232">
        <v>45200</v>
      </c>
      <c r="L391" s="230" t="s">
        <v>189</v>
      </c>
      <c r="M391" s="242">
        <v>309129013</v>
      </c>
      <c r="N391" s="230" t="s">
        <v>213</v>
      </c>
      <c r="O391" s="230" t="s">
        <v>252</v>
      </c>
      <c r="P391" s="230" t="s">
        <v>193</v>
      </c>
      <c r="Q391" s="230" t="s">
        <v>227</v>
      </c>
      <c r="R391" s="230" t="s">
        <v>228</v>
      </c>
      <c r="S391" s="230" t="s">
        <v>229</v>
      </c>
      <c r="T391" s="230">
        <v>100</v>
      </c>
      <c r="U391" s="230">
        <v>150</v>
      </c>
      <c r="V391" s="230">
        <v>35</v>
      </c>
      <c r="W391" s="230">
        <v>0</v>
      </c>
      <c r="X391" s="230">
        <v>0</v>
      </c>
      <c r="Y391" s="234">
        <v>6</v>
      </c>
      <c r="Z391" s="235">
        <f t="shared" si="130"/>
        <v>400</v>
      </c>
      <c r="AA391" s="235">
        <f t="shared" si="130"/>
        <v>400</v>
      </c>
      <c r="AB391" s="236">
        <f t="shared" si="130"/>
        <v>285</v>
      </c>
      <c r="AC391" s="236">
        <f t="shared" si="130"/>
        <v>285</v>
      </c>
      <c r="AD391" s="234">
        <v>250</v>
      </c>
      <c r="AE391" s="234">
        <v>250</v>
      </c>
      <c r="AF391" s="236">
        <v>250</v>
      </c>
      <c r="AG391" s="236">
        <v>250</v>
      </c>
      <c r="AH391" s="234">
        <v>150</v>
      </c>
      <c r="AI391" s="234">
        <v>150</v>
      </c>
      <c r="AJ391" s="237">
        <v>35</v>
      </c>
      <c r="AK391" s="237">
        <v>35</v>
      </c>
      <c r="AL391" s="234"/>
      <c r="AM391" s="234">
        <v>0</v>
      </c>
      <c r="AN391" s="237">
        <v>0</v>
      </c>
      <c r="AO391" s="237">
        <v>0</v>
      </c>
      <c r="AP391" s="234"/>
      <c r="AQ391" s="234">
        <v>0</v>
      </c>
      <c r="AR391" s="236">
        <v>0</v>
      </c>
      <c r="AS391" s="236">
        <v>0</v>
      </c>
      <c r="AT391" s="230"/>
      <c r="AU391" s="230"/>
      <c r="AV391" s="238">
        <f t="shared" si="131"/>
        <v>5</v>
      </c>
      <c r="AW391" s="238">
        <f t="shared" si="131"/>
        <v>5</v>
      </c>
      <c r="AX391" s="234">
        <v>5</v>
      </c>
      <c r="AY391" s="234">
        <v>5</v>
      </c>
      <c r="AZ391" s="229"/>
      <c r="BA391" s="234">
        <v>0</v>
      </c>
      <c r="BB391" s="229"/>
      <c r="BC391" s="234">
        <v>0</v>
      </c>
      <c r="BD391" s="232">
        <v>45200</v>
      </c>
      <c r="BE391" s="232">
        <v>45104</v>
      </c>
      <c r="BF391" s="239" t="s">
        <v>1455</v>
      </c>
      <c r="BG391" s="230" t="s">
        <v>197</v>
      </c>
      <c r="BH391" s="230"/>
      <c r="BI391" s="240"/>
      <c r="BJ391" s="241"/>
      <c r="BK391" s="242" t="s">
        <v>468</v>
      </c>
      <c r="BL391" s="242"/>
      <c r="BM391" s="242" t="s">
        <v>498</v>
      </c>
      <c r="BN391" s="231" t="s">
        <v>200</v>
      </c>
      <c r="BO391" s="231">
        <f t="shared" si="132"/>
        <v>2023</v>
      </c>
      <c r="BP391" s="231">
        <f t="shared" si="133"/>
        <v>4</v>
      </c>
      <c r="BQ391" s="231" t="str">
        <f t="shared" si="134"/>
        <v>MMMM</v>
      </c>
      <c r="BR391" s="231"/>
      <c r="BS391" s="231">
        <f t="shared" si="135"/>
        <v>1</v>
      </c>
      <c r="BT391" s="231"/>
      <c r="BU391" s="231" t="s">
        <v>241</v>
      </c>
      <c r="BV391" s="231"/>
      <c r="BW391" s="231"/>
      <c r="BX391" s="231"/>
      <c r="BY391" s="231"/>
      <c r="BZ391" s="238">
        <f t="shared" si="136"/>
        <v>0</v>
      </c>
      <c r="CA391" s="231"/>
      <c r="CB391" s="231"/>
      <c r="CC391" s="231" t="s">
        <v>233</v>
      </c>
      <c r="CD391" s="231" t="s">
        <v>234</v>
      </c>
      <c r="CE391" s="231" t="s">
        <v>206</v>
      </c>
      <c r="CF391" s="231" t="s">
        <v>1637</v>
      </c>
      <c r="CG391" s="231" t="s">
        <v>206</v>
      </c>
      <c r="CH391" s="231"/>
      <c r="CI391" s="231"/>
      <c r="CJ391" s="231"/>
      <c r="CK391" s="243">
        <v>0</v>
      </c>
      <c r="CL391" s="243"/>
      <c r="CM391" s="244">
        <f t="shared" si="117"/>
        <v>0</v>
      </c>
      <c r="CN391" s="243"/>
      <c r="CO391" s="243">
        <f t="shared" si="118"/>
        <v>0</v>
      </c>
      <c r="CP391" s="245">
        <f t="shared" si="119"/>
        <v>-5</v>
      </c>
      <c r="CR391" s="226"/>
    </row>
    <row r="392" spans="1:96" s="246" customFormat="1" ht="39" customHeight="1" x14ac:dyDescent="0.25">
      <c r="A392" s="227">
        <v>6</v>
      </c>
      <c r="B392" s="228">
        <f t="shared" si="116"/>
        <v>383</v>
      </c>
      <c r="C392" s="229">
        <v>19450</v>
      </c>
      <c r="D392" s="228" t="s">
        <v>185</v>
      </c>
      <c r="E392" s="228" t="s">
        <v>2</v>
      </c>
      <c r="F392" s="230" t="s">
        <v>9</v>
      </c>
      <c r="G392" s="231" t="s">
        <v>1702</v>
      </c>
      <c r="H392" s="231" t="s">
        <v>464</v>
      </c>
      <c r="I392" s="230" t="s">
        <v>1703</v>
      </c>
      <c r="J392" s="232">
        <f t="shared" si="129"/>
        <v>0</v>
      </c>
      <c r="K392" s="232">
        <v>44997</v>
      </c>
      <c r="L392" s="230" t="s">
        <v>189</v>
      </c>
      <c r="M392" s="233">
        <v>309056707</v>
      </c>
      <c r="N392" s="228" t="s">
        <v>1704</v>
      </c>
      <c r="O392" s="228" t="s">
        <v>212</v>
      </c>
      <c r="P392" s="230" t="s">
        <v>213</v>
      </c>
      <c r="Q392" s="230" t="s">
        <v>467</v>
      </c>
      <c r="R392" s="230"/>
      <c r="S392" s="230" t="s">
        <v>337</v>
      </c>
      <c r="T392" s="230">
        <v>1000</v>
      </c>
      <c r="U392" s="234">
        <v>115</v>
      </c>
      <c r="V392" s="234">
        <v>111.55</v>
      </c>
      <c r="W392" s="234">
        <v>0</v>
      </c>
      <c r="X392" s="234">
        <v>0</v>
      </c>
      <c r="Y392" s="234">
        <v>17</v>
      </c>
      <c r="Z392" s="235">
        <f t="shared" si="130"/>
        <v>400</v>
      </c>
      <c r="AA392" s="235">
        <f t="shared" si="130"/>
        <v>400</v>
      </c>
      <c r="AB392" s="236">
        <f t="shared" si="130"/>
        <v>400</v>
      </c>
      <c r="AC392" s="236">
        <f t="shared" si="130"/>
        <v>400</v>
      </c>
      <c r="AD392" s="234">
        <v>185</v>
      </c>
      <c r="AE392" s="234">
        <v>185</v>
      </c>
      <c r="AF392" s="237">
        <v>185</v>
      </c>
      <c r="AG392" s="237">
        <v>185</v>
      </c>
      <c r="AH392" s="234">
        <v>215</v>
      </c>
      <c r="AI392" s="234">
        <v>215</v>
      </c>
      <c r="AJ392" s="237">
        <v>215</v>
      </c>
      <c r="AK392" s="237">
        <v>215</v>
      </c>
      <c r="AL392" s="234"/>
      <c r="AM392" s="234">
        <v>0</v>
      </c>
      <c r="AN392" s="237">
        <v>0</v>
      </c>
      <c r="AO392" s="237">
        <v>0</v>
      </c>
      <c r="AP392" s="234"/>
      <c r="AQ392" s="234">
        <v>0</v>
      </c>
      <c r="AR392" s="237">
        <v>0</v>
      </c>
      <c r="AS392" s="237">
        <v>0</v>
      </c>
      <c r="AT392" s="230"/>
      <c r="AU392" s="230"/>
      <c r="AV392" s="238">
        <f t="shared" si="131"/>
        <v>5</v>
      </c>
      <c r="AW392" s="238">
        <f t="shared" si="131"/>
        <v>5</v>
      </c>
      <c r="AX392" s="234">
        <v>5</v>
      </c>
      <c r="AY392" s="234">
        <v>5</v>
      </c>
      <c r="AZ392" s="229"/>
      <c r="BA392" s="234">
        <v>0</v>
      </c>
      <c r="BB392" s="229"/>
      <c r="BC392" s="234">
        <v>0</v>
      </c>
      <c r="BD392" s="232">
        <v>44997</v>
      </c>
      <c r="BE392" s="232">
        <v>44999</v>
      </c>
      <c r="BF392" s="239" t="s">
        <v>291</v>
      </c>
      <c r="BG392" s="230" t="s">
        <v>217</v>
      </c>
      <c r="BH392" s="230">
        <v>0</v>
      </c>
      <c r="BI392" s="240"/>
      <c r="BJ392" s="241">
        <v>0</v>
      </c>
      <c r="BK392" s="242" t="s">
        <v>468</v>
      </c>
      <c r="BL392" s="242"/>
      <c r="BM392" s="242" t="s">
        <v>498</v>
      </c>
      <c r="BN392" s="231" t="s">
        <v>200</v>
      </c>
      <c r="BO392" s="231">
        <f t="shared" si="132"/>
        <v>2023</v>
      </c>
      <c r="BP392" s="231">
        <f t="shared" si="133"/>
        <v>1</v>
      </c>
      <c r="BQ392" s="231" t="str">
        <f t="shared" si="134"/>
        <v>MMMM</v>
      </c>
      <c r="BR392" s="231" t="s">
        <v>255</v>
      </c>
      <c r="BS392" s="231">
        <f t="shared" si="135"/>
        <v>12</v>
      </c>
      <c r="BT392" s="231">
        <v>17</v>
      </c>
      <c r="BU392" s="231" t="s">
        <v>481</v>
      </c>
      <c r="BV392" s="231">
        <v>1</v>
      </c>
      <c r="BW392" s="231"/>
      <c r="BX392" s="231"/>
      <c r="BY392" s="231"/>
      <c r="BZ392" s="238">
        <f t="shared" si="136"/>
        <v>0</v>
      </c>
      <c r="CA392" s="231"/>
      <c r="CB392" s="231" t="str">
        <f>+IF(BN392="йирик",CONCATENATE(E392," Инвестициялар, саноат ва савдо бош бошқармаси бошлиғи"),IF(BN392="ўрта",CONCATENATE(E392," Инвестициялар, саноат ва савдо бош бошқармаси бошлиғи биринчи ўринбосари"),_xlfn.CONCAT(F392," ҳокими ўринбосари")))</f>
        <v>Ҳазорасп тумани ҳокими ўринбосари</v>
      </c>
      <c r="CC392" s="231" t="s">
        <v>202</v>
      </c>
      <c r="CD392" s="231" t="s">
        <v>1692</v>
      </c>
      <c r="CE392" s="231" t="s">
        <v>204</v>
      </c>
      <c r="CF392" s="231" t="s">
        <v>1650</v>
      </c>
      <c r="CG392" s="231" t="s">
        <v>472</v>
      </c>
      <c r="CH392" s="231"/>
      <c r="CI392" s="231"/>
      <c r="CJ392" s="231"/>
      <c r="CK392" s="243">
        <v>1</v>
      </c>
      <c r="CL392" s="243"/>
      <c r="CM392" s="244">
        <f t="shared" si="117"/>
        <v>-1</v>
      </c>
      <c r="CN392" s="243"/>
      <c r="CO392" s="243">
        <f t="shared" si="118"/>
        <v>-1</v>
      </c>
      <c r="CP392" s="245">
        <f t="shared" si="119"/>
        <v>-6</v>
      </c>
      <c r="CR392" s="226"/>
    </row>
    <row r="393" spans="1:96" s="246" customFormat="1" ht="39" customHeight="1" x14ac:dyDescent="0.25">
      <c r="A393" s="227">
        <v>6</v>
      </c>
      <c r="B393" s="228">
        <f t="shared" si="116"/>
        <v>384</v>
      </c>
      <c r="C393" s="229">
        <v>19437</v>
      </c>
      <c r="D393" s="228" t="s">
        <v>185</v>
      </c>
      <c r="E393" s="228" t="s">
        <v>2</v>
      </c>
      <c r="F393" s="230" t="s">
        <v>9</v>
      </c>
      <c r="G393" s="231" t="s">
        <v>1705</v>
      </c>
      <c r="H393" s="231" t="s">
        <v>1706</v>
      </c>
      <c r="I393" s="230" t="s">
        <v>1707</v>
      </c>
      <c r="J393" s="232">
        <f t="shared" si="129"/>
        <v>0</v>
      </c>
      <c r="K393" s="232">
        <v>45139</v>
      </c>
      <c r="L393" s="230" t="s">
        <v>189</v>
      </c>
      <c r="M393" s="233">
        <v>309008037</v>
      </c>
      <c r="N393" s="228" t="s">
        <v>1708</v>
      </c>
      <c r="O393" s="228" t="s">
        <v>192</v>
      </c>
      <c r="P393" s="230" t="s">
        <v>213</v>
      </c>
      <c r="Q393" s="230" t="s">
        <v>259</v>
      </c>
      <c r="R393" s="230"/>
      <c r="S393" s="230" t="s">
        <v>337</v>
      </c>
      <c r="T393" s="230">
        <v>800</v>
      </c>
      <c r="U393" s="234">
        <v>1700</v>
      </c>
      <c r="V393" s="234">
        <v>1360</v>
      </c>
      <c r="W393" s="234">
        <v>0</v>
      </c>
      <c r="X393" s="234">
        <v>0</v>
      </c>
      <c r="Y393" s="234">
        <v>255</v>
      </c>
      <c r="Z393" s="235">
        <f t="shared" si="130"/>
        <v>3149.5</v>
      </c>
      <c r="AA393" s="235">
        <f t="shared" si="130"/>
        <v>3149.5</v>
      </c>
      <c r="AB393" s="236">
        <f t="shared" si="130"/>
        <v>3149.5</v>
      </c>
      <c r="AC393" s="236">
        <f t="shared" si="130"/>
        <v>3149.5</v>
      </c>
      <c r="AD393" s="234">
        <v>1900</v>
      </c>
      <c r="AE393" s="234">
        <v>1900</v>
      </c>
      <c r="AF393" s="237">
        <v>1900</v>
      </c>
      <c r="AG393" s="237">
        <v>1900</v>
      </c>
      <c r="AH393" s="234"/>
      <c r="AI393" s="234">
        <v>0</v>
      </c>
      <c r="AJ393" s="237">
        <v>0</v>
      </c>
      <c r="AK393" s="237">
        <v>0</v>
      </c>
      <c r="AL393" s="234">
        <v>105</v>
      </c>
      <c r="AM393" s="234">
        <v>105</v>
      </c>
      <c r="AN393" s="237">
        <v>105</v>
      </c>
      <c r="AO393" s="237">
        <v>105</v>
      </c>
      <c r="AP393" s="234"/>
      <c r="AQ393" s="234">
        <v>0</v>
      </c>
      <c r="AR393" s="237">
        <v>0</v>
      </c>
      <c r="AS393" s="237">
        <v>0</v>
      </c>
      <c r="AT393" s="230"/>
      <c r="AU393" s="230"/>
      <c r="AV393" s="238">
        <f t="shared" si="131"/>
        <v>5</v>
      </c>
      <c r="AW393" s="238">
        <f t="shared" si="131"/>
        <v>5</v>
      </c>
      <c r="AX393" s="234">
        <v>5</v>
      </c>
      <c r="AY393" s="234">
        <v>5</v>
      </c>
      <c r="AZ393" s="229"/>
      <c r="BA393" s="234">
        <v>0</v>
      </c>
      <c r="BB393" s="229"/>
      <c r="BC393" s="234">
        <v>0</v>
      </c>
      <c r="BD393" s="232">
        <v>45139</v>
      </c>
      <c r="BE393" s="232">
        <v>45104</v>
      </c>
      <c r="BF393" s="239" t="s">
        <v>1375</v>
      </c>
      <c r="BG393" s="230" t="s">
        <v>357</v>
      </c>
      <c r="BH393" s="230">
        <v>0</v>
      </c>
      <c r="BI393" s="240"/>
      <c r="BJ393" s="241">
        <v>0</v>
      </c>
      <c r="BK393" s="242" t="s">
        <v>468</v>
      </c>
      <c r="BL393" s="242"/>
      <c r="BM393" s="242" t="s">
        <v>498</v>
      </c>
      <c r="BN393" s="231" t="s">
        <v>200</v>
      </c>
      <c r="BO393" s="231">
        <f t="shared" si="132"/>
        <v>2023</v>
      </c>
      <c r="BP393" s="231">
        <f t="shared" si="133"/>
        <v>3</v>
      </c>
      <c r="BQ393" s="231" t="str">
        <f t="shared" si="134"/>
        <v>MMMM</v>
      </c>
      <c r="BR393" s="231"/>
      <c r="BS393" s="231">
        <f t="shared" si="135"/>
        <v>1</v>
      </c>
      <c r="BT393" s="231"/>
      <c r="BU393" s="231" t="s">
        <v>241</v>
      </c>
      <c r="BV393" s="231"/>
      <c r="BW393" s="231"/>
      <c r="BX393" s="231"/>
      <c r="BY393" s="231"/>
      <c r="BZ393" s="238">
        <f t="shared" si="136"/>
        <v>0</v>
      </c>
      <c r="CA393" s="231"/>
      <c r="CB393" s="231" t="str">
        <f>+IF(BN393="йирик",CONCATENATE(E393," Инвестициялар, саноат ва савдо бош бошқармаси бошлиғи"),IF(BN393="ўрта",CONCATENATE(E393," Инвестициялар, саноат ва савдо бош бошқармаси бошлиғи биринчи ўринбосари"),_xlfn.CONCAT(F393," ҳокими ўринбосари")))</f>
        <v>Ҳазорасп тумани ҳокими ўринбосари</v>
      </c>
      <c r="CC393" s="231" t="s">
        <v>297</v>
      </c>
      <c r="CD393" s="231" t="s">
        <v>298</v>
      </c>
      <c r="CE393" s="231" t="s">
        <v>206</v>
      </c>
      <c r="CF393" s="231" t="s">
        <v>1650</v>
      </c>
      <c r="CG393" s="231" t="s">
        <v>472</v>
      </c>
      <c r="CH393" s="231"/>
      <c r="CI393" s="231"/>
      <c r="CJ393" s="231"/>
      <c r="CK393" s="243">
        <v>1</v>
      </c>
      <c r="CL393" s="243">
        <v>3</v>
      </c>
      <c r="CM393" s="244">
        <f t="shared" si="117"/>
        <v>2</v>
      </c>
      <c r="CN393" s="243">
        <v>2</v>
      </c>
      <c r="CO393" s="243">
        <f t="shared" si="118"/>
        <v>4</v>
      </c>
      <c r="CP393" s="245">
        <f t="shared" si="119"/>
        <v>-1</v>
      </c>
      <c r="CR393" s="226"/>
    </row>
    <row r="394" spans="1:96" s="246" customFormat="1" ht="39" customHeight="1" x14ac:dyDescent="0.25">
      <c r="A394" s="227">
        <v>6</v>
      </c>
      <c r="B394" s="228">
        <f t="shared" ref="B394:B457" si="138">+B393+1</f>
        <v>385</v>
      </c>
      <c r="C394" s="229">
        <v>36755</v>
      </c>
      <c r="D394" s="228" t="s">
        <v>222</v>
      </c>
      <c r="E394" s="228" t="s">
        <v>2</v>
      </c>
      <c r="F394" s="230" t="s">
        <v>9</v>
      </c>
      <c r="G394" s="257" t="s">
        <v>1709</v>
      </c>
      <c r="H394" s="231" t="s">
        <v>348</v>
      </c>
      <c r="I394" s="230" t="s">
        <v>1710</v>
      </c>
      <c r="J394" s="232">
        <f t="shared" si="129"/>
        <v>0</v>
      </c>
      <c r="K394" s="232">
        <v>45139</v>
      </c>
      <c r="L394" s="230" t="s">
        <v>189</v>
      </c>
      <c r="M394" s="242">
        <v>308634494</v>
      </c>
      <c r="N394" s="230" t="s">
        <v>1711</v>
      </c>
      <c r="O394" s="230" t="s">
        <v>277</v>
      </c>
      <c r="P394" s="230" t="s">
        <v>240</v>
      </c>
      <c r="Q394" s="230" t="s">
        <v>348</v>
      </c>
      <c r="R394" s="230" t="s">
        <v>349</v>
      </c>
      <c r="S394" s="230" t="s">
        <v>350</v>
      </c>
      <c r="T394" s="230">
        <v>0.5</v>
      </c>
      <c r="U394" s="230">
        <v>120</v>
      </c>
      <c r="V394" s="230">
        <v>50</v>
      </c>
      <c r="W394" s="230">
        <v>0</v>
      </c>
      <c r="X394" s="230">
        <v>0</v>
      </c>
      <c r="Y394" s="234">
        <v>5</v>
      </c>
      <c r="Z394" s="235">
        <f t="shared" si="130"/>
        <v>310</v>
      </c>
      <c r="AA394" s="235">
        <f t="shared" si="130"/>
        <v>310</v>
      </c>
      <c r="AB394" s="236">
        <f t="shared" si="130"/>
        <v>310</v>
      </c>
      <c r="AC394" s="236">
        <f t="shared" si="130"/>
        <v>310</v>
      </c>
      <c r="AD394" s="234">
        <v>310</v>
      </c>
      <c r="AE394" s="234">
        <v>310</v>
      </c>
      <c r="AF394" s="236">
        <v>310</v>
      </c>
      <c r="AG394" s="236">
        <v>310</v>
      </c>
      <c r="AH394" s="234"/>
      <c r="AI394" s="234">
        <v>0</v>
      </c>
      <c r="AJ394" s="237">
        <v>0</v>
      </c>
      <c r="AK394" s="237">
        <v>0</v>
      </c>
      <c r="AL394" s="234"/>
      <c r="AM394" s="234">
        <v>0</v>
      </c>
      <c r="AN394" s="237">
        <v>0</v>
      </c>
      <c r="AO394" s="237">
        <v>0</v>
      </c>
      <c r="AP394" s="234"/>
      <c r="AQ394" s="234">
        <v>0</v>
      </c>
      <c r="AR394" s="236">
        <v>0</v>
      </c>
      <c r="AS394" s="236">
        <v>0</v>
      </c>
      <c r="AT394" s="230"/>
      <c r="AU394" s="230"/>
      <c r="AV394" s="238">
        <f t="shared" si="131"/>
        <v>5</v>
      </c>
      <c r="AW394" s="238">
        <f t="shared" si="131"/>
        <v>5</v>
      </c>
      <c r="AX394" s="234">
        <v>5</v>
      </c>
      <c r="AY394" s="234">
        <v>5</v>
      </c>
      <c r="AZ394" s="229"/>
      <c r="BA394" s="234">
        <v>0</v>
      </c>
      <c r="BB394" s="229"/>
      <c r="BC394" s="234">
        <v>0</v>
      </c>
      <c r="BD394" s="232">
        <v>45139</v>
      </c>
      <c r="BE394" s="232">
        <v>45104</v>
      </c>
      <c r="BF394" s="239" t="s">
        <v>1522</v>
      </c>
      <c r="BG394" s="230" t="s">
        <v>254</v>
      </c>
      <c r="BH394" s="230"/>
      <c r="BI394" s="240"/>
      <c r="BJ394" s="241"/>
      <c r="BK394" s="242" t="s">
        <v>468</v>
      </c>
      <c r="BL394" s="242"/>
      <c r="BM394" s="242" t="s">
        <v>498</v>
      </c>
      <c r="BN394" s="231" t="s">
        <v>200</v>
      </c>
      <c r="BO394" s="231">
        <f t="shared" si="132"/>
        <v>2023</v>
      </c>
      <c r="BP394" s="231">
        <f t="shared" si="133"/>
        <v>3</v>
      </c>
      <c r="BQ394" s="231" t="str">
        <f t="shared" si="134"/>
        <v>MMMM</v>
      </c>
      <c r="BR394" s="231"/>
      <c r="BS394" s="231">
        <f t="shared" si="135"/>
        <v>1</v>
      </c>
      <c r="BT394" s="231"/>
      <c r="BU394" s="231" t="s">
        <v>241</v>
      </c>
      <c r="BV394" s="231"/>
      <c r="BW394" s="231"/>
      <c r="BX394" s="231"/>
      <c r="BY394" s="231"/>
      <c r="BZ394" s="238">
        <f t="shared" si="136"/>
        <v>0</v>
      </c>
      <c r="CA394" s="231"/>
      <c r="CB394" s="231"/>
      <c r="CC394" s="231" t="s">
        <v>219</v>
      </c>
      <c r="CD394" s="231" t="s">
        <v>220</v>
      </c>
      <c r="CE394" s="231" t="s">
        <v>221</v>
      </c>
      <c r="CF394" s="231" t="s">
        <v>1632</v>
      </c>
      <c r="CG394" s="231" t="s">
        <v>204</v>
      </c>
      <c r="CH394" s="231"/>
      <c r="CI394" s="231"/>
      <c r="CJ394" s="231"/>
      <c r="CK394" s="243">
        <v>3</v>
      </c>
      <c r="CL394" s="243">
        <v>3</v>
      </c>
      <c r="CM394" s="244">
        <f t="shared" si="117"/>
        <v>0</v>
      </c>
      <c r="CN394" s="243">
        <v>1</v>
      </c>
      <c r="CO394" s="243">
        <f t="shared" si="118"/>
        <v>1</v>
      </c>
      <c r="CP394" s="245">
        <f t="shared" si="119"/>
        <v>-4</v>
      </c>
      <c r="CR394" s="226"/>
    </row>
    <row r="395" spans="1:96" s="246" customFormat="1" ht="39" customHeight="1" x14ac:dyDescent="0.25">
      <c r="A395" s="227">
        <v>6</v>
      </c>
      <c r="B395" s="228">
        <f t="shared" si="138"/>
        <v>386</v>
      </c>
      <c r="C395" s="229">
        <v>19432</v>
      </c>
      <c r="D395" s="228" t="s">
        <v>185</v>
      </c>
      <c r="E395" s="228" t="s">
        <v>2</v>
      </c>
      <c r="F395" s="230" t="s">
        <v>9</v>
      </c>
      <c r="G395" s="231" t="s">
        <v>1712</v>
      </c>
      <c r="H395" s="231" t="s">
        <v>1713</v>
      </c>
      <c r="I395" s="230" t="s">
        <v>1714</v>
      </c>
      <c r="J395" s="232">
        <f t="shared" si="129"/>
        <v>0</v>
      </c>
      <c r="K395" s="232">
        <v>44969</v>
      </c>
      <c r="L395" s="230" t="s">
        <v>189</v>
      </c>
      <c r="M395" s="233">
        <v>308522357</v>
      </c>
      <c r="N395" s="228" t="s">
        <v>72</v>
      </c>
      <c r="O395" s="228" t="s">
        <v>277</v>
      </c>
      <c r="P395" s="230" t="s">
        <v>213</v>
      </c>
      <c r="Q395" s="230" t="s">
        <v>303</v>
      </c>
      <c r="R395" s="230"/>
      <c r="S395" s="230" t="s">
        <v>1021</v>
      </c>
      <c r="T395" s="230">
        <v>800</v>
      </c>
      <c r="U395" s="234">
        <v>550</v>
      </c>
      <c r="V395" s="234">
        <v>530</v>
      </c>
      <c r="W395" s="234">
        <v>0</v>
      </c>
      <c r="X395" s="234">
        <v>0</v>
      </c>
      <c r="Y395" s="234">
        <v>82</v>
      </c>
      <c r="Z395" s="235">
        <f t="shared" si="130"/>
        <v>400</v>
      </c>
      <c r="AA395" s="235">
        <f t="shared" si="130"/>
        <v>400</v>
      </c>
      <c r="AB395" s="236">
        <f t="shared" si="130"/>
        <v>400</v>
      </c>
      <c r="AC395" s="236">
        <f t="shared" si="130"/>
        <v>400</v>
      </c>
      <c r="AD395" s="234">
        <v>400</v>
      </c>
      <c r="AE395" s="234">
        <v>400</v>
      </c>
      <c r="AF395" s="237">
        <v>400</v>
      </c>
      <c r="AG395" s="237">
        <v>400</v>
      </c>
      <c r="AH395" s="234"/>
      <c r="AI395" s="234">
        <v>0</v>
      </c>
      <c r="AJ395" s="237">
        <v>0</v>
      </c>
      <c r="AK395" s="237">
        <v>0</v>
      </c>
      <c r="AL395" s="234"/>
      <c r="AM395" s="234">
        <v>0</v>
      </c>
      <c r="AN395" s="237">
        <v>0</v>
      </c>
      <c r="AO395" s="237">
        <v>0</v>
      </c>
      <c r="AP395" s="234"/>
      <c r="AQ395" s="234">
        <v>0</v>
      </c>
      <c r="AR395" s="237">
        <v>0</v>
      </c>
      <c r="AS395" s="237">
        <v>0</v>
      </c>
      <c r="AT395" s="230"/>
      <c r="AU395" s="230"/>
      <c r="AV395" s="238">
        <f t="shared" si="131"/>
        <v>10</v>
      </c>
      <c r="AW395" s="238">
        <f t="shared" si="131"/>
        <v>10</v>
      </c>
      <c r="AX395" s="234">
        <v>10</v>
      </c>
      <c r="AY395" s="234">
        <v>10</v>
      </c>
      <c r="AZ395" s="229"/>
      <c r="BA395" s="229">
        <v>0</v>
      </c>
      <c r="BB395" s="229"/>
      <c r="BC395" s="229">
        <v>0</v>
      </c>
      <c r="BD395" s="232">
        <v>44969</v>
      </c>
      <c r="BE395" s="232">
        <v>44966</v>
      </c>
      <c r="BF395" s="239" t="s">
        <v>695</v>
      </c>
      <c r="BG395" s="230" t="s">
        <v>254</v>
      </c>
      <c r="BH395" s="230">
        <v>0</v>
      </c>
      <c r="BI395" s="240"/>
      <c r="BJ395" s="241">
        <v>0</v>
      </c>
      <c r="BK395" s="242" t="s">
        <v>468</v>
      </c>
      <c r="BL395" s="242"/>
      <c r="BM395" s="242" t="s">
        <v>498</v>
      </c>
      <c r="BN395" s="231" t="s">
        <v>200</v>
      </c>
      <c r="BO395" s="231">
        <f t="shared" si="132"/>
        <v>2023</v>
      </c>
      <c r="BP395" s="231">
        <f t="shared" si="133"/>
        <v>1</v>
      </c>
      <c r="BQ395" s="231" t="str">
        <f t="shared" si="134"/>
        <v>MMMM</v>
      </c>
      <c r="BR395" s="231" t="s">
        <v>201</v>
      </c>
      <c r="BS395" s="231">
        <f t="shared" si="135"/>
        <v>12</v>
      </c>
      <c r="BT395" s="231">
        <v>10</v>
      </c>
      <c r="BU395" s="231" t="s">
        <v>201</v>
      </c>
      <c r="BV395" s="231">
        <v>1</v>
      </c>
      <c r="BW395" s="231"/>
      <c r="BX395" s="231"/>
      <c r="BY395" s="231"/>
      <c r="BZ395" s="238">
        <f t="shared" si="136"/>
        <v>0</v>
      </c>
      <c r="CA395" s="231"/>
      <c r="CB395" s="231" t="str">
        <f>+IF(BN395="йирик",CONCATENATE(E395," Инвестициялар, саноат ва савдо бош бошқармаси бошлиғи"),IF(BN395="ўрта",CONCATENATE(E395," Инвестициялар, саноат ва савдо бош бошқармаси бошлиғи биринчи ўринбосари"),_xlfn.CONCAT(F395," ҳокими ўринбосари")))</f>
        <v>Ҳазорасп тумани ҳокими ўринбосари</v>
      </c>
      <c r="CC395" s="231" t="s">
        <v>304</v>
      </c>
      <c r="CD395" s="231" t="s">
        <v>305</v>
      </c>
      <c r="CE395" s="231" t="s">
        <v>206</v>
      </c>
      <c r="CF395" s="231" t="s">
        <v>1650</v>
      </c>
      <c r="CG395" s="231" t="s">
        <v>472</v>
      </c>
      <c r="CH395" s="231"/>
      <c r="CI395" s="231"/>
      <c r="CJ395" s="231"/>
      <c r="CK395" s="243">
        <v>0</v>
      </c>
      <c r="CL395" s="243"/>
      <c r="CM395" s="244">
        <f t="shared" ref="CM395:CM458" si="139">+CL395-CK395</f>
        <v>0</v>
      </c>
      <c r="CN395" s="243"/>
      <c r="CO395" s="243">
        <f t="shared" ref="CO395:CO458" si="140">+CN395+CM395</f>
        <v>0</v>
      </c>
      <c r="CP395" s="245">
        <f t="shared" ref="CP395:CP458" si="141">+CO395-AV395</f>
        <v>-10</v>
      </c>
      <c r="CR395" s="226"/>
    </row>
    <row r="396" spans="1:96" s="246" customFormat="1" ht="39" customHeight="1" x14ac:dyDescent="0.25">
      <c r="A396" s="227">
        <v>6</v>
      </c>
      <c r="B396" s="228">
        <f t="shared" si="138"/>
        <v>387</v>
      </c>
      <c r="C396" s="229">
        <v>19442</v>
      </c>
      <c r="D396" s="228" t="s">
        <v>185</v>
      </c>
      <c r="E396" s="228" t="s">
        <v>2</v>
      </c>
      <c r="F396" s="230" t="s">
        <v>9</v>
      </c>
      <c r="G396" s="231" t="s">
        <v>1715</v>
      </c>
      <c r="H396" s="231" t="s">
        <v>975</v>
      </c>
      <c r="I396" s="230" t="s">
        <v>1716</v>
      </c>
      <c r="J396" s="232">
        <f t="shared" si="129"/>
        <v>0</v>
      </c>
      <c r="K396" s="232">
        <v>44997</v>
      </c>
      <c r="L396" s="230" t="s">
        <v>189</v>
      </c>
      <c r="M396" s="233">
        <v>308480015</v>
      </c>
      <c r="N396" s="228" t="s">
        <v>1717</v>
      </c>
      <c r="O396" s="228" t="s">
        <v>277</v>
      </c>
      <c r="P396" s="230" t="s">
        <v>193</v>
      </c>
      <c r="Q396" s="230" t="s">
        <v>288</v>
      </c>
      <c r="R396" s="230" t="s">
        <v>289</v>
      </c>
      <c r="S396" s="230" t="s">
        <v>290</v>
      </c>
      <c r="T396" s="230">
        <v>4500</v>
      </c>
      <c r="U396" s="234">
        <v>410</v>
      </c>
      <c r="V396" s="234">
        <v>340</v>
      </c>
      <c r="W396" s="234">
        <v>0</v>
      </c>
      <c r="X396" s="234">
        <v>0</v>
      </c>
      <c r="Y396" s="234">
        <v>16.399999999999999</v>
      </c>
      <c r="Z396" s="235">
        <f t="shared" si="130"/>
        <v>1200</v>
      </c>
      <c r="AA396" s="235">
        <f t="shared" si="130"/>
        <v>1200</v>
      </c>
      <c r="AB396" s="236">
        <f t="shared" si="130"/>
        <v>1200</v>
      </c>
      <c r="AC396" s="236">
        <f t="shared" si="130"/>
        <v>1200</v>
      </c>
      <c r="AD396" s="234">
        <v>700</v>
      </c>
      <c r="AE396" s="234">
        <v>700</v>
      </c>
      <c r="AF396" s="237">
        <v>700</v>
      </c>
      <c r="AG396" s="237">
        <v>700</v>
      </c>
      <c r="AH396" s="234">
        <v>500</v>
      </c>
      <c r="AI396" s="234">
        <v>500</v>
      </c>
      <c r="AJ396" s="237">
        <v>500</v>
      </c>
      <c r="AK396" s="237">
        <v>500</v>
      </c>
      <c r="AL396" s="234"/>
      <c r="AM396" s="234">
        <v>0</v>
      </c>
      <c r="AN396" s="237">
        <v>0</v>
      </c>
      <c r="AO396" s="237">
        <v>0</v>
      </c>
      <c r="AP396" s="234"/>
      <c r="AQ396" s="234">
        <v>0</v>
      </c>
      <c r="AR396" s="237">
        <v>0</v>
      </c>
      <c r="AS396" s="237">
        <v>0</v>
      </c>
      <c r="AT396" s="230"/>
      <c r="AU396" s="230"/>
      <c r="AV396" s="238">
        <f t="shared" si="131"/>
        <v>8</v>
      </c>
      <c r="AW396" s="238">
        <f t="shared" si="131"/>
        <v>8</v>
      </c>
      <c r="AX396" s="234">
        <v>8</v>
      </c>
      <c r="AY396" s="234">
        <v>8</v>
      </c>
      <c r="AZ396" s="229"/>
      <c r="BA396" s="234">
        <v>0</v>
      </c>
      <c r="BB396" s="229"/>
      <c r="BC396" s="234">
        <v>0</v>
      </c>
      <c r="BD396" s="232">
        <v>44997</v>
      </c>
      <c r="BE396" s="232">
        <v>44999</v>
      </c>
      <c r="BF396" s="239" t="s">
        <v>452</v>
      </c>
      <c r="BG396" s="230" t="s">
        <v>217</v>
      </c>
      <c r="BH396" s="230">
        <v>0</v>
      </c>
      <c r="BI396" s="240"/>
      <c r="BJ396" s="241">
        <v>0</v>
      </c>
      <c r="BK396" s="242" t="s">
        <v>468</v>
      </c>
      <c r="BL396" s="242"/>
      <c r="BM396" s="242" t="s">
        <v>498</v>
      </c>
      <c r="BN396" s="231" t="s">
        <v>200</v>
      </c>
      <c r="BO396" s="231">
        <f t="shared" si="132"/>
        <v>2023</v>
      </c>
      <c r="BP396" s="231">
        <f t="shared" si="133"/>
        <v>1</v>
      </c>
      <c r="BQ396" s="231" t="str">
        <f t="shared" si="134"/>
        <v>MMMM</v>
      </c>
      <c r="BR396" s="231" t="s">
        <v>255</v>
      </c>
      <c r="BS396" s="231">
        <f t="shared" si="135"/>
        <v>12</v>
      </c>
      <c r="BT396" s="231">
        <v>17</v>
      </c>
      <c r="BU396" s="231" t="s">
        <v>481</v>
      </c>
      <c r="BV396" s="231">
        <v>1</v>
      </c>
      <c r="BW396" s="231"/>
      <c r="BX396" s="231"/>
      <c r="BY396" s="231"/>
      <c r="BZ396" s="238">
        <f t="shared" si="136"/>
        <v>0</v>
      </c>
      <c r="CA396" s="231"/>
      <c r="CB396" s="231" t="str">
        <f>+IF(BN396="йирик",CONCATENATE(E396," Инвестициялар, саноат ва савдо бош бошқармаси бошлиғи"),IF(BN396="ўрта",CONCATENATE(E396," Инвестициялар, саноат ва савдо бош бошқармаси бошлиғи биринчи ўринбосари"),_xlfn.CONCAT(F396," ҳокими ўринбосари")))</f>
        <v>Ҳазорасп тумани ҳокими ўринбосари</v>
      </c>
      <c r="CC396" s="231" t="s">
        <v>233</v>
      </c>
      <c r="CD396" s="231" t="s">
        <v>292</v>
      </c>
      <c r="CE396" s="231" t="s">
        <v>206</v>
      </c>
      <c r="CF396" s="231" t="s">
        <v>1637</v>
      </c>
      <c r="CG396" s="231" t="s">
        <v>206</v>
      </c>
      <c r="CH396" s="231"/>
      <c r="CI396" s="231"/>
      <c r="CJ396" s="231"/>
      <c r="CK396" s="243">
        <v>5</v>
      </c>
      <c r="CL396" s="243">
        <v>6</v>
      </c>
      <c r="CM396" s="244">
        <f t="shared" si="139"/>
        <v>1</v>
      </c>
      <c r="CN396" s="243"/>
      <c r="CO396" s="243">
        <f t="shared" si="140"/>
        <v>1</v>
      </c>
      <c r="CP396" s="245">
        <f t="shared" si="141"/>
        <v>-7</v>
      </c>
      <c r="CR396" s="226"/>
    </row>
    <row r="397" spans="1:96" s="246" customFormat="1" ht="39" customHeight="1" x14ac:dyDescent="0.25">
      <c r="A397" s="227">
        <v>6</v>
      </c>
      <c r="B397" s="228">
        <f t="shared" si="138"/>
        <v>388</v>
      </c>
      <c r="C397" s="229">
        <v>19475</v>
      </c>
      <c r="D397" s="228" t="s">
        <v>185</v>
      </c>
      <c r="E397" s="228" t="s">
        <v>2</v>
      </c>
      <c r="F397" s="230" t="s">
        <v>9</v>
      </c>
      <c r="G397" s="231" t="s">
        <v>1718</v>
      </c>
      <c r="H397" s="231" t="s">
        <v>692</v>
      </c>
      <c r="I397" s="230" t="s">
        <v>1719</v>
      </c>
      <c r="J397" s="232">
        <f t="shared" si="129"/>
        <v>0</v>
      </c>
      <c r="K397" s="232">
        <v>45170</v>
      </c>
      <c r="L397" s="230" t="s">
        <v>189</v>
      </c>
      <c r="M397" s="233">
        <v>308244229</v>
      </c>
      <c r="N397" s="228" t="s">
        <v>1720</v>
      </c>
      <c r="O397" s="228" t="s">
        <v>192</v>
      </c>
      <c r="P397" s="230" t="s">
        <v>193</v>
      </c>
      <c r="Q397" s="230" t="s">
        <v>355</v>
      </c>
      <c r="R397" s="230"/>
      <c r="S397" s="230" t="s">
        <v>195</v>
      </c>
      <c r="T397" s="230" t="s">
        <v>184</v>
      </c>
      <c r="U397" s="234">
        <v>340</v>
      </c>
      <c r="V397" s="234">
        <v>115</v>
      </c>
      <c r="W397" s="234">
        <v>0</v>
      </c>
      <c r="X397" s="234">
        <v>0</v>
      </c>
      <c r="Y397" s="234">
        <v>13.6</v>
      </c>
      <c r="Z397" s="235">
        <f t="shared" si="130"/>
        <v>1028.5714285714284</v>
      </c>
      <c r="AA397" s="235">
        <f t="shared" si="130"/>
        <v>1028.5714285714284</v>
      </c>
      <c r="AB397" s="236">
        <f t="shared" si="130"/>
        <v>1028.5714285714284</v>
      </c>
      <c r="AC397" s="236">
        <f t="shared" si="130"/>
        <v>1028.5714285714284</v>
      </c>
      <c r="AD397" s="234">
        <v>483.57142857142856</v>
      </c>
      <c r="AE397" s="234">
        <v>483.57142857142856</v>
      </c>
      <c r="AF397" s="237">
        <v>483.57142857142856</v>
      </c>
      <c r="AG397" s="237">
        <v>483.57142857142856</v>
      </c>
      <c r="AH397" s="234">
        <v>545</v>
      </c>
      <c r="AI397" s="234">
        <v>545</v>
      </c>
      <c r="AJ397" s="237">
        <v>545</v>
      </c>
      <c r="AK397" s="237">
        <v>545</v>
      </c>
      <c r="AL397" s="234"/>
      <c r="AM397" s="234">
        <v>0</v>
      </c>
      <c r="AN397" s="237">
        <v>0</v>
      </c>
      <c r="AO397" s="237">
        <v>0</v>
      </c>
      <c r="AP397" s="234"/>
      <c r="AQ397" s="234">
        <v>0</v>
      </c>
      <c r="AR397" s="237">
        <v>0</v>
      </c>
      <c r="AS397" s="237">
        <v>0</v>
      </c>
      <c r="AT397" s="230"/>
      <c r="AU397" s="230"/>
      <c r="AV397" s="238">
        <f t="shared" si="131"/>
        <v>2</v>
      </c>
      <c r="AW397" s="238">
        <f t="shared" si="131"/>
        <v>5</v>
      </c>
      <c r="AX397" s="234">
        <v>2</v>
      </c>
      <c r="AY397" s="234">
        <v>5</v>
      </c>
      <c r="AZ397" s="229"/>
      <c r="BA397" s="234">
        <v>0</v>
      </c>
      <c r="BB397" s="229"/>
      <c r="BC397" s="234">
        <v>0</v>
      </c>
      <c r="BD397" s="232">
        <v>45170</v>
      </c>
      <c r="BE397" s="232">
        <v>45043</v>
      </c>
      <c r="BF397" s="239" t="s">
        <v>376</v>
      </c>
      <c r="BG397" s="230" t="s">
        <v>231</v>
      </c>
      <c r="BH397" s="230">
        <v>0</v>
      </c>
      <c r="BI397" s="240"/>
      <c r="BJ397" s="241">
        <v>0</v>
      </c>
      <c r="BK397" s="242" t="s">
        <v>468</v>
      </c>
      <c r="BL397" s="242"/>
      <c r="BM397" s="242" t="s">
        <v>498</v>
      </c>
      <c r="BN397" s="231" t="s">
        <v>200</v>
      </c>
      <c r="BO397" s="231">
        <f t="shared" si="132"/>
        <v>2023</v>
      </c>
      <c r="BP397" s="231">
        <f t="shared" si="133"/>
        <v>3</v>
      </c>
      <c r="BQ397" s="231" t="str">
        <f t="shared" si="134"/>
        <v>MMMM</v>
      </c>
      <c r="BR397" s="231"/>
      <c r="BS397" s="231">
        <f t="shared" si="135"/>
        <v>1</v>
      </c>
      <c r="BT397" s="231">
        <v>28</v>
      </c>
      <c r="BU397" s="231" t="s">
        <v>232</v>
      </c>
      <c r="BV397" s="231">
        <v>2</v>
      </c>
      <c r="BW397" s="231"/>
      <c r="BX397" s="231"/>
      <c r="BY397" s="231"/>
      <c r="BZ397" s="238">
        <f t="shared" si="136"/>
        <v>3</v>
      </c>
      <c r="CA397" s="231"/>
      <c r="CB397" s="231" t="str">
        <f>+IF(BN397="йирик",CONCATENATE(E397," Инвестициялар, саноат ва савдо бош бошқармаси бошлиғи"),IF(BN397="ўрта",CONCATENATE(E397," Инвестициялар, саноат ва савдо бош бошқармаси бошлиғи биринчи ўринбосари"),_xlfn.CONCAT(F397," ҳокими ўринбосари")))</f>
        <v>Ҳазорасп тумани ҳокими ўринбосари</v>
      </c>
      <c r="CC397" s="231" t="s">
        <v>358</v>
      </c>
      <c r="CD397" s="231" t="s">
        <v>359</v>
      </c>
      <c r="CE397" s="231" t="s">
        <v>204</v>
      </c>
      <c r="CF397" s="231" t="s">
        <v>1637</v>
      </c>
      <c r="CG397" s="231" t="s">
        <v>206</v>
      </c>
      <c r="CH397" s="231"/>
      <c r="CI397" s="231"/>
      <c r="CJ397" s="231"/>
      <c r="CK397" s="243">
        <v>4</v>
      </c>
      <c r="CL397" s="243">
        <v>4</v>
      </c>
      <c r="CM397" s="244">
        <f t="shared" si="139"/>
        <v>0</v>
      </c>
      <c r="CN397" s="243"/>
      <c r="CO397" s="243">
        <f t="shared" si="140"/>
        <v>0</v>
      </c>
      <c r="CP397" s="245">
        <f t="shared" si="141"/>
        <v>-2</v>
      </c>
      <c r="CR397" s="226"/>
    </row>
    <row r="398" spans="1:96" s="246" customFormat="1" ht="39" customHeight="1" x14ac:dyDescent="0.25">
      <c r="A398" s="227">
        <v>6</v>
      </c>
      <c r="B398" s="228">
        <f t="shared" si="138"/>
        <v>389</v>
      </c>
      <c r="C398" s="229">
        <v>36747</v>
      </c>
      <c r="D398" s="228" t="s">
        <v>222</v>
      </c>
      <c r="E398" s="228" t="s">
        <v>2</v>
      </c>
      <c r="F398" s="230" t="s">
        <v>9</v>
      </c>
      <c r="G398" s="231" t="s">
        <v>1721</v>
      </c>
      <c r="H398" s="231" t="s">
        <v>1722</v>
      </c>
      <c r="I398" s="230" t="s">
        <v>1723</v>
      </c>
      <c r="J398" s="232">
        <f t="shared" si="129"/>
        <v>0</v>
      </c>
      <c r="K398" s="232">
        <v>45076</v>
      </c>
      <c r="L398" s="230" t="s">
        <v>189</v>
      </c>
      <c r="M398" s="242">
        <v>308224474</v>
      </c>
      <c r="N398" s="230" t="s">
        <v>1724</v>
      </c>
      <c r="O398" s="230" t="s">
        <v>252</v>
      </c>
      <c r="P398" s="230" t="s">
        <v>240</v>
      </c>
      <c r="Q398" s="230" t="s">
        <v>364</v>
      </c>
      <c r="R398" s="230" t="s">
        <v>365</v>
      </c>
      <c r="S398" s="230" t="s">
        <v>366</v>
      </c>
      <c r="T398" s="230">
        <v>30000</v>
      </c>
      <c r="U398" s="230">
        <v>1500</v>
      </c>
      <c r="V398" s="230">
        <v>950</v>
      </c>
      <c r="W398" s="230">
        <v>0</v>
      </c>
      <c r="X398" s="230">
        <v>0</v>
      </c>
      <c r="Y398" s="234">
        <v>180</v>
      </c>
      <c r="Z398" s="235">
        <f t="shared" si="130"/>
        <v>2000</v>
      </c>
      <c r="AA398" s="235">
        <f t="shared" si="130"/>
        <v>2000</v>
      </c>
      <c r="AB398" s="236">
        <f t="shared" si="130"/>
        <v>2000</v>
      </c>
      <c r="AC398" s="236">
        <f t="shared" si="130"/>
        <v>2000</v>
      </c>
      <c r="AD398" s="234">
        <v>1000</v>
      </c>
      <c r="AE398" s="234">
        <v>1000</v>
      </c>
      <c r="AF398" s="236">
        <v>1000</v>
      </c>
      <c r="AG398" s="236">
        <v>1000</v>
      </c>
      <c r="AH398" s="234">
        <v>1000</v>
      </c>
      <c r="AI398" s="234">
        <v>1000</v>
      </c>
      <c r="AJ398" s="237">
        <v>1000</v>
      </c>
      <c r="AK398" s="237">
        <v>1000</v>
      </c>
      <c r="AL398" s="234"/>
      <c r="AM398" s="234">
        <v>0</v>
      </c>
      <c r="AN398" s="237">
        <v>0</v>
      </c>
      <c r="AO398" s="237">
        <v>0</v>
      </c>
      <c r="AP398" s="234"/>
      <c r="AQ398" s="234">
        <v>0</v>
      </c>
      <c r="AR398" s="236">
        <v>0</v>
      </c>
      <c r="AS398" s="236">
        <v>0</v>
      </c>
      <c r="AT398" s="230"/>
      <c r="AU398" s="230"/>
      <c r="AV398" s="238">
        <f t="shared" si="131"/>
        <v>10</v>
      </c>
      <c r="AW398" s="238">
        <f t="shared" si="131"/>
        <v>10</v>
      </c>
      <c r="AX398" s="234">
        <v>10</v>
      </c>
      <c r="AY398" s="234">
        <v>10</v>
      </c>
      <c r="AZ398" s="229"/>
      <c r="BA398" s="234">
        <v>0</v>
      </c>
      <c r="BB398" s="229"/>
      <c r="BC398" s="234">
        <v>0</v>
      </c>
      <c r="BD398" s="232">
        <v>45076</v>
      </c>
      <c r="BE398" s="232">
        <v>45062</v>
      </c>
      <c r="BF398" s="239" t="s">
        <v>537</v>
      </c>
      <c r="BG398" s="230" t="s">
        <v>197</v>
      </c>
      <c r="BH398" s="263"/>
      <c r="BI398" s="258"/>
      <c r="BJ398" s="263"/>
      <c r="BK398" s="242" t="s">
        <v>468</v>
      </c>
      <c r="BL398" s="242"/>
      <c r="BM398" s="242" t="s">
        <v>498</v>
      </c>
      <c r="BN398" s="231" t="s">
        <v>200</v>
      </c>
      <c r="BO398" s="231">
        <f t="shared" si="132"/>
        <v>2023</v>
      </c>
      <c r="BP398" s="231">
        <f t="shared" si="133"/>
        <v>2</v>
      </c>
      <c r="BQ398" s="231" t="s">
        <v>218</v>
      </c>
      <c r="BR398" s="231"/>
      <c r="BS398" s="231">
        <f t="shared" si="135"/>
        <v>30</v>
      </c>
      <c r="BT398" s="231"/>
      <c r="BU398" s="231" t="s">
        <v>218</v>
      </c>
      <c r="BV398" s="231"/>
      <c r="BW398" s="231"/>
      <c r="BX398" s="231"/>
      <c r="BY398" s="231"/>
      <c r="BZ398" s="238">
        <f t="shared" si="136"/>
        <v>0</v>
      </c>
      <c r="CA398" s="231"/>
      <c r="CB398" s="231"/>
      <c r="CC398" s="231" t="s">
        <v>219</v>
      </c>
      <c r="CD398" s="231" t="s">
        <v>220</v>
      </c>
      <c r="CE398" s="231" t="s">
        <v>221</v>
      </c>
      <c r="CF398" s="231" t="s">
        <v>1632</v>
      </c>
      <c r="CG398" s="231" t="s">
        <v>204</v>
      </c>
      <c r="CH398" s="231"/>
      <c r="CI398" s="231"/>
      <c r="CJ398" s="231"/>
      <c r="CK398" s="243">
        <v>4</v>
      </c>
      <c r="CL398" s="243">
        <v>3</v>
      </c>
      <c r="CM398" s="244">
        <f t="shared" si="139"/>
        <v>-1</v>
      </c>
      <c r="CN398" s="243"/>
      <c r="CO398" s="243">
        <f t="shared" si="140"/>
        <v>-1</v>
      </c>
      <c r="CP398" s="245">
        <f t="shared" si="141"/>
        <v>-11</v>
      </c>
      <c r="CR398" s="226"/>
    </row>
    <row r="399" spans="1:96" s="246" customFormat="1" ht="39" customHeight="1" x14ac:dyDescent="0.25">
      <c r="A399" s="227">
        <v>6</v>
      </c>
      <c r="B399" s="228">
        <f t="shared" si="138"/>
        <v>390</v>
      </c>
      <c r="C399" s="229">
        <v>36744</v>
      </c>
      <c r="D399" s="228" t="s">
        <v>222</v>
      </c>
      <c r="E399" s="228" t="s">
        <v>2</v>
      </c>
      <c r="F399" s="230" t="s">
        <v>9</v>
      </c>
      <c r="G399" s="231" t="s">
        <v>1725</v>
      </c>
      <c r="H399" s="231" t="s">
        <v>1726</v>
      </c>
      <c r="I399" s="230" t="s">
        <v>1727</v>
      </c>
      <c r="J399" s="232">
        <f t="shared" si="129"/>
        <v>0</v>
      </c>
      <c r="K399" s="232">
        <v>45200</v>
      </c>
      <c r="L399" s="230" t="s">
        <v>189</v>
      </c>
      <c r="M399" s="242">
        <v>308192509</v>
      </c>
      <c r="N399" s="230" t="s">
        <v>1728</v>
      </c>
      <c r="O399" s="230" t="s">
        <v>192</v>
      </c>
      <c r="P399" s="230" t="s">
        <v>193</v>
      </c>
      <c r="Q399" s="230" t="s">
        <v>1659</v>
      </c>
      <c r="R399" s="230">
        <v>0</v>
      </c>
      <c r="S399" s="230">
        <v>0</v>
      </c>
      <c r="T399" s="230">
        <v>0</v>
      </c>
      <c r="U399" s="230">
        <v>0</v>
      </c>
      <c r="V399" s="230">
        <v>0</v>
      </c>
      <c r="W399" s="230">
        <v>0</v>
      </c>
      <c r="X399" s="230">
        <v>0</v>
      </c>
      <c r="Y399" s="234">
        <v>5</v>
      </c>
      <c r="Z399" s="235">
        <f t="shared" si="130"/>
        <v>320</v>
      </c>
      <c r="AA399" s="235">
        <f t="shared" si="130"/>
        <v>320</v>
      </c>
      <c r="AB399" s="236">
        <f t="shared" si="130"/>
        <v>320</v>
      </c>
      <c r="AC399" s="236">
        <f t="shared" si="130"/>
        <v>320</v>
      </c>
      <c r="AD399" s="234">
        <v>100</v>
      </c>
      <c r="AE399" s="234">
        <v>100</v>
      </c>
      <c r="AF399" s="236">
        <v>100</v>
      </c>
      <c r="AG399" s="236">
        <v>100</v>
      </c>
      <c r="AH399" s="234">
        <v>220</v>
      </c>
      <c r="AI399" s="234">
        <v>220</v>
      </c>
      <c r="AJ399" s="237">
        <v>220</v>
      </c>
      <c r="AK399" s="237">
        <v>220</v>
      </c>
      <c r="AL399" s="234"/>
      <c r="AM399" s="234">
        <v>0</v>
      </c>
      <c r="AN399" s="237">
        <v>0</v>
      </c>
      <c r="AO399" s="237">
        <v>0</v>
      </c>
      <c r="AP399" s="234"/>
      <c r="AQ399" s="234">
        <v>0</v>
      </c>
      <c r="AR399" s="236">
        <v>0</v>
      </c>
      <c r="AS399" s="236">
        <v>0</v>
      </c>
      <c r="AT399" s="230"/>
      <c r="AU399" s="230"/>
      <c r="AV399" s="238">
        <f t="shared" si="131"/>
        <v>10</v>
      </c>
      <c r="AW399" s="238">
        <f t="shared" si="131"/>
        <v>10</v>
      </c>
      <c r="AX399" s="234">
        <v>10</v>
      </c>
      <c r="AY399" s="234">
        <v>10</v>
      </c>
      <c r="AZ399" s="229"/>
      <c r="BA399" s="234">
        <v>0</v>
      </c>
      <c r="BB399" s="229"/>
      <c r="BC399" s="234">
        <v>0</v>
      </c>
      <c r="BD399" s="232">
        <v>45200</v>
      </c>
      <c r="BE399" s="232">
        <v>45104</v>
      </c>
      <c r="BF399" s="239" t="s">
        <v>1597</v>
      </c>
      <c r="BG399" s="230" t="s">
        <v>332</v>
      </c>
      <c r="BH399" s="230"/>
      <c r="BI399" s="240"/>
      <c r="BJ399" s="241"/>
      <c r="BK399" s="242" t="s">
        <v>468</v>
      </c>
      <c r="BL399" s="242"/>
      <c r="BM399" s="242" t="s">
        <v>498</v>
      </c>
      <c r="BN399" s="231" t="s">
        <v>200</v>
      </c>
      <c r="BO399" s="231">
        <f t="shared" si="132"/>
        <v>2023</v>
      </c>
      <c r="BP399" s="231">
        <f t="shared" si="133"/>
        <v>4</v>
      </c>
      <c r="BQ399" s="231" t="str">
        <f t="shared" ref="BQ399:BQ406" si="142">+TEXT(BD399,"MMMM")</f>
        <v>MMMM</v>
      </c>
      <c r="BR399" s="231"/>
      <c r="BS399" s="231">
        <f t="shared" si="135"/>
        <v>1</v>
      </c>
      <c r="BT399" s="231"/>
      <c r="BU399" s="231" t="s">
        <v>241</v>
      </c>
      <c r="BV399" s="231"/>
      <c r="BW399" s="231"/>
      <c r="BX399" s="231"/>
      <c r="BY399" s="231"/>
      <c r="BZ399" s="238">
        <f t="shared" si="136"/>
        <v>0</v>
      </c>
      <c r="CA399" s="231"/>
      <c r="CB399" s="231"/>
      <c r="CC399" s="231" t="s">
        <v>202</v>
      </c>
      <c r="CD399" s="231" t="s">
        <v>1660</v>
      </c>
      <c r="CE399" s="231" t="s">
        <v>204</v>
      </c>
      <c r="CF399" s="231" t="s">
        <v>1637</v>
      </c>
      <c r="CG399" s="231" t="s">
        <v>206</v>
      </c>
      <c r="CH399" s="231"/>
      <c r="CI399" s="231"/>
      <c r="CJ399" s="231"/>
      <c r="CK399" s="243">
        <v>6</v>
      </c>
      <c r="CL399" s="243">
        <v>10</v>
      </c>
      <c r="CM399" s="244">
        <f t="shared" si="139"/>
        <v>4</v>
      </c>
      <c r="CN399" s="243"/>
      <c r="CO399" s="243">
        <f t="shared" si="140"/>
        <v>4</v>
      </c>
      <c r="CP399" s="245">
        <f t="shared" si="141"/>
        <v>-6</v>
      </c>
      <c r="CR399" s="226"/>
    </row>
    <row r="400" spans="1:96" s="246" customFormat="1" ht="39" customHeight="1" x14ac:dyDescent="0.25">
      <c r="A400" s="227">
        <v>6</v>
      </c>
      <c r="B400" s="228">
        <f t="shared" si="138"/>
        <v>391</v>
      </c>
      <c r="C400" s="229">
        <v>19439</v>
      </c>
      <c r="D400" s="228" t="s">
        <v>185</v>
      </c>
      <c r="E400" s="228" t="s">
        <v>2</v>
      </c>
      <c r="F400" s="230" t="s">
        <v>9</v>
      </c>
      <c r="G400" s="231" t="s">
        <v>1729</v>
      </c>
      <c r="H400" s="231" t="s">
        <v>1730</v>
      </c>
      <c r="I400" s="230" t="s">
        <v>1731</v>
      </c>
      <c r="J400" s="232">
        <f t="shared" si="129"/>
        <v>0</v>
      </c>
      <c r="K400" s="232">
        <v>44997</v>
      </c>
      <c r="L400" s="230" t="s">
        <v>189</v>
      </c>
      <c r="M400" s="233">
        <v>308182195</v>
      </c>
      <c r="N400" s="228" t="s">
        <v>1732</v>
      </c>
      <c r="O400" s="228" t="s">
        <v>192</v>
      </c>
      <c r="P400" s="230" t="s">
        <v>193</v>
      </c>
      <c r="Q400" s="230" t="s">
        <v>288</v>
      </c>
      <c r="R400" s="230" t="s">
        <v>289</v>
      </c>
      <c r="S400" s="230" t="s">
        <v>290</v>
      </c>
      <c r="T400" s="230">
        <v>7000</v>
      </c>
      <c r="U400" s="234">
        <v>1200</v>
      </c>
      <c r="V400" s="234">
        <v>950</v>
      </c>
      <c r="W400" s="234">
        <v>0</v>
      </c>
      <c r="X400" s="234">
        <v>0</v>
      </c>
      <c r="Y400" s="234">
        <v>180</v>
      </c>
      <c r="Z400" s="235">
        <f t="shared" si="130"/>
        <v>3500</v>
      </c>
      <c r="AA400" s="235">
        <f t="shared" si="130"/>
        <v>3500</v>
      </c>
      <c r="AB400" s="236">
        <f t="shared" si="130"/>
        <v>3500</v>
      </c>
      <c r="AC400" s="236">
        <f t="shared" si="130"/>
        <v>3500</v>
      </c>
      <c r="AD400" s="234">
        <v>2000</v>
      </c>
      <c r="AE400" s="234">
        <v>2000</v>
      </c>
      <c r="AF400" s="237">
        <v>2000</v>
      </c>
      <c r="AG400" s="237">
        <v>2000</v>
      </c>
      <c r="AH400" s="234">
        <v>1500</v>
      </c>
      <c r="AI400" s="234">
        <v>1500</v>
      </c>
      <c r="AJ400" s="237">
        <v>1500</v>
      </c>
      <c r="AK400" s="237">
        <v>1500</v>
      </c>
      <c r="AL400" s="234"/>
      <c r="AM400" s="234">
        <v>0</v>
      </c>
      <c r="AN400" s="237">
        <v>0</v>
      </c>
      <c r="AO400" s="237">
        <v>0</v>
      </c>
      <c r="AP400" s="234"/>
      <c r="AQ400" s="234">
        <v>0</v>
      </c>
      <c r="AR400" s="237">
        <v>0</v>
      </c>
      <c r="AS400" s="237">
        <v>0</v>
      </c>
      <c r="AT400" s="230"/>
      <c r="AU400" s="230"/>
      <c r="AV400" s="238">
        <f t="shared" si="131"/>
        <v>15</v>
      </c>
      <c r="AW400" s="238">
        <f t="shared" si="131"/>
        <v>15</v>
      </c>
      <c r="AX400" s="234">
        <v>15</v>
      </c>
      <c r="AY400" s="234">
        <v>15</v>
      </c>
      <c r="AZ400" s="229"/>
      <c r="BA400" s="234">
        <v>0</v>
      </c>
      <c r="BB400" s="229"/>
      <c r="BC400" s="234">
        <v>0</v>
      </c>
      <c r="BD400" s="232">
        <v>44997</v>
      </c>
      <c r="BE400" s="232">
        <v>44999</v>
      </c>
      <c r="BF400" s="239" t="s">
        <v>442</v>
      </c>
      <c r="BG400" s="230" t="s">
        <v>498</v>
      </c>
      <c r="BH400" s="230">
        <v>0</v>
      </c>
      <c r="BI400" s="240"/>
      <c r="BJ400" s="241">
        <v>0</v>
      </c>
      <c r="BK400" s="242" t="s">
        <v>468</v>
      </c>
      <c r="BL400" s="242"/>
      <c r="BM400" s="242" t="s">
        <v>498</v>
      </c>
      <c r="BN400" s="231" t="s">
        <v>200</v>
      </c>
      <c r="BO400" s="231">
        <f t="shared" si="132"/>
        <v>2023</v>
      </c>
      <c r="BP400" s="231">
        <f t="shared" si="133"/>
        <v>1</v>
      </c>
      <c r="BQ400" s="231" t="str">
        <f t="shared" si="142"/>
        <v>MMMM</v>
      </c>
      <c r="BR400" s="231" t="s">
        <v>255</v>
      </c>
      <c r="BS400" s="231">
        <f t="shared" si="135"/>
        <v>12</v>
      </c>
      <c r="BT400" s="231">
        <v>17</v>
      </c>
      <c r="BU400" s="231" t="s">
        <v>481</v>
      </c>
      <c r="BV400" s="231">
        <v>1</v>
      </c>
      <c r="BW400" s="231"/>
      <c r="BX400" s="231"/>
      <c r="BY400" s="231"/>
      <c r="BZ400" s="238">
        <f t="shared" si="136"/>
        <v>0</v>
      </c>
      <c r="CA400" s="231"/>
      <c r="CB400" s="231" t="str">
        <f>+IF(BN400="йирик",CONCATENATE(E400," Инвестициялар, саноат ва савдо бош бошқармаси бошлиғи"),IF(BN400="ўрта",CONCATENATE(E400," Инвестициялар, саноат ва савдо бош бошқармаси бошлиғи биринчи ўринбосари"),_xlfn.CONCAT(F400," ҳокими ўринбосари")))</f>
        <v>Ҳазорасп тумани ҳокими ўринбосари</v>
      </c>
      <c r="CC400" s="231" t="s">
        <v>233</v>
      </c>
      <c r="CD400" s="231" t="s">
        <v>292</v>
      </c>
      <c r="CE400" s="231" t="s">
        <v>206</v>
      </c>
      <c r="CF400" s="231" t="s">
        <v>1637</v>
      </c>
      <c r="CG400" s="231" t="s">
        <v>206</v>
      </c>
      <c r="CH400" s="231"/>
      <c r="CI400" s="231"/>
      <c r="CJ400" s="231"/>
      <c r="CK400" s="243">
        <v>5</v>
      </c>
      <c r="CL400" s="243">
        <v>15</v>
      </c>
      <c r="CM400" s="244">
        <f t="shared" si="139"/>
        <v>10</v>
      </c>
      <c r="CN400" s="243">
        <v>1.75</v>
      </c>
      <c r="CO400" s="243">
        <f t="shared" si="140"/>
        <v>11.75</v>
      </c>
      <c r="CP400" s="245">
        <f t="shared" si="141"/>
        <v>-3.25</v>
      </c>
      <c r="CR400" s="226"/>
    </row>
    <row r="401" spans="1:96" s="246" customFormat="1" ht="39" customHeight="1" x14ac:dyDescent="0.25">
      <c r="A401" s="227">
        <v>6</v>
      </c>
      <c r="B401" s="228">
        <f t="shared" si="138"/>
        <v>392</v>
      </c>
      <c r="C401" s="229">
        <v>19477</v>
      </c>
      <c r="D401" s="228" t="s">
        <v>185</v>
      </c>
      <c r="E401" s="228" t="s">
        <v>2</v>
      </c>
      <c r="F401" s="230" t="s">
        <v>9</v>
      </c>
      <c r="G401" s="231" t="s">
        <v>1733</v>
      </c>
      <c r="H401" s="231" t="s">
        <v>692</v>
      </c>
      <c r="I401" s="230" t="s">
        <v>1734</v>
      </c>
      <c r="J401" s="232">
        <f t="shared" si="129"/>
        <v>0</v>
      </c>
      <c r="K401" s="232">
        <v>45170</v>
      </c>
      <c r="L401" s="230" t="s">
        <v>189</v>
      </c>
      <c r="M401" s="233">
        <v>308069571</v>
      </c>
      <c r="N401" s="228" t="s">
        <v>1653</v>
      </c>
      <c r="O401" s="228" t="s">
        <v>192</v>
      </c>
      <c r="P401" s="230" t="s">
        <v>193</v>
      </c>
      <c r="Q401" s="230" t="s">
        <v>355</v>
      </c>
      <c r="R401" s="230"/>
      <c r="S401" s="230" t="s">
        <v>195</v>
      </c>
      <c r="T401" s="230" t="s">
        <v>184</v>
      </c>
      <c r="U401" s="234">
        <v>380</v>
      </c>
      <c r="V401" s="234">
        <v>126.66666666666667</v>
      </c>
      <c r="W401" s="234">
        <v>0</v>
      </c>
      <c r="X401" s="234">
        <v>0</v>
      </c>
      <c r="Y401" s="234">
        <v>15.200000000000001</v>
      </c>
      <c r="Z401" s="235">
        <f t="shared" si="130"/>
        <v>1150</v>
      </c>
      <c r="AA401" s="235">
        <f t="shared" si="130"/>
        <v>1150</v>
      </c>
      <c r="AB401" s="236">
        <f t="shared" si="130"/>
        <v>1578</v>
      </c>
      <c r="AC401" s="236">
        <f t="shared" si="130"/>
        <v>1578</v>
      </c>
      <c r="AD401" s="234">
        <v>150</v>
      </c>
      <c r="AE401" s="234">
        <v>150</v>
      </c>
      <c r="AF401" s="237">
        <v>150</v>
      </c>
      <c r="AG401" s="237">
        <v>150</v>
      </c>
      <c r="AH401" s="234">
        <v>1000</v>
      </c>
      <c r="AI401" s="234">
        <v>1000</v>
      </c>
      <c r="AJ401" s="237">
        <v>0</v>
      </c>
      <c r="AK401" s="237">
        <v>0</v>
      </c>
      <c r="AL401" s="234"/>
      <c r="AM401" s="234">
        <v>0</v>
      </c>
      <c r="AN401" s="237">
        <v>120</v>
      </c>
      <c r="AO401" s="237">
        <v>120</v>
      </c>
      <c r="AP401" s="234"/>
      <c r="AQ401" s="234">
        <v>0</v>
      </c>
      <c r="AR401" s="237">
        <v>0</v>
      </c>
      <c r="AS401" s="237">
        <v>0</v>
      </c>
      <c r="AT401" s="230"/>
      <c r="AU401" s="230"/>
      <c r="AV401" s="238">
        <f t="shared" si="131"/>
        <v>2</v>
      </c>
      <c r="AW401" s="238">
        <f t="shared" si="131"/>
        <v>5</v>
      </c>
      <c r="AX401" s="234">
        <v>2</v>
      </c>
      <c r="AY401" s="234">
        <v>5</v>
      </c>
      <c r="AZ401" s="229"/>
      <c r="BA401" s="234">
        <v>0</v>
      </c>
      <c r="BB401" s="229"/>
      <c r="BC401" s="234">
        <v>0</v>
      </c>
      <c r="BD401" s="232">
        <v>45170</v>
      </c>
      <c r="BE401" s="232">
        <v>45090</v>
      </c>
      <c r="BF401" s="239" t="s">
        <v>574</v>
      </c>
      <c r="BG401" s="230" t="s">
        <v>357</v>
      </c>
      <c r="BH401" s="230">
        <v>0</v>
      </c>
      <c r="BI401" s="240"/>
      <c r="BJ401" s="241">
        <v>0</v>
      </c>
      <c r="BK401" s="242" t="s">
        <v>468</v>
      </c>
      <c r="BL401" s="242"/>
      <c r="BM401" s="242" t="s">
        <v>498</v>
      </c>
      <c r="BN401" s="231" t="s">
        <v>200</v>
      </c>
      <c r="BO401" s="231">
        <f t="shared" si="132"/>
        <v>2023</v>
      </c>
      <c r="BP401" s="231">
        <f t="shared" si="133"/>
        <v>3</v>
      </c>
      <c r="BQ401" s="231" t="str">
        <f t="shared" si="142"/>
        <v>MMMM</v>
      </c>
      <c r="BR401" s="231"/>
      <c r="BS401" s="231">
        <f t="shared" si="135"/>
        <v>1</v>
      </c>
      <c r="BT401" s="231"/>
      <c r="BU401" s="231" t="s">
        <v>241</v>
      </c>
      <c r="BV401" s="231"/>
      <c r="BW401" s="231"/>
      <c r="BX401" s="231"/>
      <c r="BY401" s="231"/>
      <c r="BZ401" s="238">
        <f t="shared" si="136"/>
        <v>3</v>
      </c>
      <c r="CA401" s="231"/>
      <c r="CB401" s="231" t="str">
        <f>+IF(BN401="йирик",CONCATENATE(E401," Инвестициялар, саноат ва савдо бош бошқармаси бошлиғи"),IF(BN401="ўрта",CONCATENATE(E401," Инвестициялар, саноат ва савдо бош бошқармаси бошлиғи биринчи ўринбосари"),_xlfn.CONCAT(F401," ҳокими ўринбосари")))</f>
        <v>Ҳазорасп тумани ҳокими ўринбосари</v>
      </c>
      <c r="CC401" s="231" t="s">
        <v>358</v>
      </c>
      <c r="CD401" s="231" t="s">
        <v>359</v>
      </c>
      <c r="CE401" s="231" t="s">
        <v>204</v>
      </c>
      <c r="CF401" s="231" t="s">
        <v>1637</v>
      </c>
      <c r="CG401" s="231" t="s">
        <v>206</v>
      </c>
      <c r="CH401" s="231"/>
      <c r="CI401" s="231"/>
      <c r="CJ401" s="231"/>
      <c r="CK401" s="243">
        <v>7</v>
      </c>
      <c r="CL401" s="243">
        <v>13</v>
      </c>
      <c r="CM401" s="244">
        <f t="shared" si="139"/>
        <v>6</v>
      </c>
      <c r="CN401" s="243"/>
      <c r="CO401" s="243">
        <f t="shared" si="140"/>
        <v>6</v>
      </c>
      <c r="CP401" s="245">
        <f t="shared" si="141"/>
        <v>4</v>
      </c>
      <c r="CR401" s="226"/>
    </row>
    <row r="402" spans="1:96" s="246" customFormat="1" ht="39" customHeight="1" x14ac:dyDescent="0.25">
      <c r="A402" s="227">
        <v>6</v>
      </c>
      <c r="B402" s="228">
        <f t="shared" si="138"/>
        <v>393</v>
      </c>
      <c r="C402" s="229">
        <v>19502</v>
      </c>
      <c r="D402" s="228" t="s">
        <v>185</v>
      </c>
      <c r="E402" s="228" t="s">
        <v>2</v>
      </c>
      <c r="F402" s="230" t="s">
        <v>9</v>
      </c>
      <c r="G402" s="231" t="s">
        <v>1735</v>
      </c>
      <c r="H402" s="231" t="s">
        <v>1736</v>
      </c>
      <c r="I402" s="230" t="s">
        <v>1737</v>
      </c>
      <c r="J402" s="232">
        <f t="shared" si="129"/>
        <v>0</v>
      </c>
      <c r="K402" s="232">
        <v>45139</v>
      </c>
      <c r="L402" s="230" t="s">
        <v>189</v>
      </c>
      <c r="M402" s="233">
        <v>307891557</v>
      </c>
      <c r="N402" s="228" t="s">
        <v>1667</v>
      </c>
      <c r="O402" s="228" t="s">
        <v>192</v>
      </c>
      <c r="P402" s="230" t="s">
        <v>193</v>
      </c>
      <c r="Q402" s="230" t="s">
        <v>355</v>
      </c>
      <c r="R402" s="230"/>
      <c r="S402" s="230" t="s">
        <v>195</v>
      </c>
      <c r="T402" s="230" t="s">
        <v>184</v>
      </c>
      <c r="U402" s="234">
        <v>720</v>
      </c>
      <c r="V402" s="234">
        <v>300</v>
      </c>
      <c r="W402" s="234">
        <v>0</v>
      </c>
      <c r="X402" s="234">
        <v>0</v>
      </c>
      <c r="Y402" s="234">
        <v>28.8</v>
      </c>
      <c r="Z402" s="235">
        <f t="shared" si="130"/>
        <v>2000</v>
      </c>
      <c r="AA402" s="235">
        <f t="shared" si="130"/>
        <v>2000</v>
      </c>
      <c r="AB402" s="236">
        <f t="shared" si="130"/>
        <v>3135</v>
      </c>
      <c r="AC402" s="236">
        <f t="shared" si="130"/>
        <v>3135</v>
      </c>
      <c r="AD402" s="234">
        <v>1000</v>
      </c>
      <c r="AE402" s="234">
        <v>1000</v>
      </c>
      <c r="AF402" s="237">
        <v>160</v>
      </c>
      <c r="AG402" s="237">
        <v>160</v>
      </c>
      <c r="AH402" s="234">
        <v>1000</v>
      </c>
      <c r="AI402" s="234">
        <v>1000</v>
      </c>
      <c r="AJ402" s="237">
        <v>0</v>
      </c>
      <c r="AK402" s="237">
        <v>0</v>
      </c>
      <c r="AL402" s="234"/>
      <c r="AM402" s="234">
        <v>0</v>
      </c>
      <c r="AN402" s="237">
        <v>250</v>
      </c>
      <c r="AO402" s="237">
        <v>250</v>
      </c>
      <c r="AP402" s="234"/>
      <c r="AQ402" s="234">
        <v>0</v>
      </c>
      <c r="AR402" s="237">
        <v>0</v>
      </c>
      <c r="AS402" s="237">
        <v>0</v>
      </c>
      <c r="AT402" s="230"/>
      <c r="AU402" s="230"/>
      <c r="AV402" s="238">
        <f t="shared" si="131"/>
        <v>5</v>
      </c>
      <c r="AW402" s="238">
        <f t="shared" si="131"/>
        <v>5</v>
      </c>
      <c r="AX402" s="234">
        <v>2</v>
      </c>
      <c r="AY402" s="234">
        <v>5</v>
      </c>
      <c r="AZ402" s="229">
        <v>3</v>
      </c>
      <c r="BA402" s="234">
        <v>0</v>
      </c>
      <c r="BB402" s="229"/>
      <c r="BC402" s="234">
        <v>0</v>
      </c>
      <c r="BD402" s="232">
        <v>45139</v>
      </c>
      <c r="BE402" s="232">
        <v>45092</v>
      </c>
      <c r="BF402" s="239" t="s">
        <v>640</v>
      </c>
      <c r="BG402" s="230" t="s">
        <v>357</v>
      </c>
      <c r="BH402" s="230">
        <v>0</v>
      </c>
      <c r="BI402" s="240"/>
      <c r="BJ402" s="241">
        <v>0</v>
      </c>
      <c r="BK402" s="242" t="s">
        <v>468</v>
      </c>
      <c r="BL402" s="242"/>
      <c r="BM402" s="242" t="s">
        <v>498</v>
      </c>
      <c r="BN402" s="231" t="s">
        <v>200</v>
      </c>
      <c r="BO402" s="231">
        <f t="shared" si="132"/>
        <v>2023</v>
      </c>
      <c r="BP402" s="231">
        <f t="shared" si="133"/>
        <v>3</v>
      </c>
      <c r="BQ402" s="231" t="str">
        <f t="shared" si="142"/>
        <v>MMMM</v>
      </c>
      <c r="BR402" s="231"/>
      <c r="BS402" s="231">
        <f t="shared" si="135"/>
        <v>1</v>
      </c>
      <c r="BT402" s="231"/>
      <c r="BU402" s="231" t="s">
        <v>241</v>
      </c>
      <c r="BV402" s="231"/>
      <c r="BW402" s="231"/>
      <c r="BX402" s="231"/>
      <c r="BY402" s="231"/>
      <c r="BZ402" s="238">
        <f t="shared" si="136"/>
        <v>0</v>
      </c>
      <c r="CA402" s="231"/>
      <c r="CB402" s="231" t="str">
        <f>+IF(BN402="йирик",CONCATENATE(E402," Инвестициялар, саноат ва савдо бош бошқармаси бошлиғи"),IF(BN402="ўрта",CONCATENATE(E402," Инвестициялар, саноат ва савдо бош бошқармаси бошлиғи биринчи ўринбосари"),_xlfn.CONCAT(F402," ҳокими ўринбосари")))</f>
        <v>Ҳазорасп тумани ҳокими ўринбосари</v>
      </c>
      <c r="CC402" s="231" t="s">
        <v>358</v>
      </c>
      <c r="CD402" s="231" t="s">
        <v>359</v>
      </c>
      <c r="CE402" s="231" t="s">
        <v>204</v>
      </c>
      <c r="CF402" s="231" t="s">
        <v>1637</v>
      </c>
      <c r="CG402" s="231" t="s">
        <v>206</v>
      </c>
      <c r="CH402" s="231"/>
      <c r="CI402" s="231"/>
      <c r="CJ402" s="231"/>
      <c r="CK402" s="243">
        <v>8</v>
      </c>
      <c r="CL402" s="243">
        <v>10</v>
      </c>
      <c r="CM402" s="244">
        <f t="shared" si="139"/>
        <v>2</v>
      </c>
      <c r="CN402" s="243">
        <v>2</v>
      </c>
      <c r="CO402" s="243">
        <f t="shared" si="140"/>
        <v>4</v>
      </c>
      <c r="CP402" s="245">
        <f t="shared" si="141"/>
        <v>-1</v>
      </c>
      <c r="CR402" s="226"/>
    </row>
    <row r="403" spans="1:96" s="246" customFormat="1" ht="39" customHeight="1" x14ac:dyDescent="0.25">
      <c r="A403" s="227">
        <v>6</v>
      </c>
      <c r="B403" s="228">
        <f t="shared" si="138"/>
        <v>394</v>
      </c>
      <c r="C403" s="229">
        <v>36731</v>
      </c>
      <c r="D403" s="228" t="s">
        <v>222</v>
      </c>
      <c r="E403" s="228" t="s">
        <v>2</v>
      </c>
      <c r="F403" s="230" t="s">
        <v>9</v>
      </c>
      <c r="G403" s="231" t="s">
        <v>1738</v>
      </c>
      <c r="H403" s="231" t="s">
        <v>1739</v>
      </c>
      <c r="I403" s="230" t="s">
        <v>1740</v>
      </c>
      <c r="J403" s="232">
        <f t="shared" si="129"/>
        <v>0</v>
      </c>
      <c r="K403" s="232">
        <v>45139</v>
      </c>
      <c r="L403" s="230" t="s">
        <v>189</v>
      </c>
      <c r="M403" s="242">
        <v>307797862</v>
      </c>
      <c r="N403" s="230" t="s">
        <v>213</v>
      </c>
      <c r="O403" s="230" t="s">
        <v>252</v>
      </c>
      <c r="P403" s="230" t="s">
        <v>213</v>
      </c>
      <c r="Q403" s="230" t="s">
        <v>822</v>
      </c>
      <c r="R403" s="230">
        <v>0</v>
      </c>
      <c r="S403" s="230">
        <v>0</v>
      </c>
      <c r="T403" s="230">
        <v>0</v>
      </c>
      <c r="U403" s="230">
        <v>0</v>
      </c>
      <c r="V403" s="230">
        <v>0</v>
      </c>
      <c r="W403" s="230">
        <v>0</v>
      </c>
      <c r="X403" s="230">
        <v>0</v>
      </c>
      <c r="Y403" s="234">
        <v>16</v>
      </c>
      <c r="Z403" s="235">
        <f t="shared" si="130"/>
        <v>500</v>
      </c>
      <c r="AA403" s="235">
        <f t="shared" si="130"/>
        <v>500</v>
      </c>
      <c r="AB403" s="236">
        <f t="shared" si="130"/>
        <v>750</v>
      </c>
      <c r="AC403" s="236">
        <f t="shared" si="130"/>
        <v>750</v>
      </c>
      <c r="AD403" s="234">
        <v>250</v>
      </c>
      <c r="AE403" s="234">
        <v>250</v>
      </c>
      <c r="AF403" s="236">
        <v>250</v>
      </c>
      <c r="AG403" s="236">
        <v>250</v>
      </c>
      <c r="AH403" s="234">
        <v>250</v>
      </c>
      <c r="AI403" s="234">
        <v>250</v>
      </c>
      <c r="AJ403" s="237">
        <v>500</v>
      </c>
      <c r="AK403" s="237">
        <v>500</v>
      </c>
      <c r="AL403" s="234"/>
      <c r="AM403" s="234">
        <v>0</v>
      </c>
      <c r="AN403" s="237">
        <v>0</v>
      </c>
      <c r="AO403" s="237">
        <v>0</v>
      </c>
      <c r="AP403" s="234"/>
      <c r="AQ403" s="234">
        <v>0</v>
      </c>
      <c r="AR403" s="236">
        <v>0</v>
      </c>
      <c r="AS403" s="236">
        <v>0</v>
      </c>
      <c r="AT403" s="230"/>
      <c r="AU403" s="230"/>
      <c r="AV403" s="238">
        <f t="shared" si="131"/>
        <v>5</v>
      </c>
      <c r="AW403" s="238">
        <f t="shared" si="131"/>
        <v>5</v>
      </c>
      <c r="AX403" s="234">
        <v>5</v>
      </c>
      <c r="AY403" s="234">
        <v>5</v>
      </c>
      <c r="AZ403" s="229"/>
      <c r="BA403" s="234">
        <v>0</v>
      </c>
      <c r="BB403" s="229"/>
      <c r="BC403" s="234">
        <v>0</v>
      </c>
      <c r="BD403" s="232">
        <v>45139</v>
      </c>
      <c r="BE403" s="232">
        <v>45076</v>
      </c>
      <c r="BF403" s="239" t="s">
        <v>510</v>
      </c>
      <c r="BG403" s="230" t="s">
        <v>217</v>
      </c>
      <c r="BH403" s="230"/>
      <c r="BI403" s="240"/>
      <c r="BJ403" s="241"/>
      <c r="BK403" s="242" t="s">
        <v>468</v>
      </c>
      <c r="BL403" s="242"/>
      <c r="BM403" s="242" t="s">
        <v>498</v>
      </c>
      <c r="BN403" s="231" t="s">
        <v>200</v>
      </c>
      <c r="BO403" s="231">
        <f t="shared" si="132"/>
        <v>2023</v>
      </c>
      <c r="BP403" s="231">
        <f t="shared" si="133"/>
        <v>3</v>
      </c>
      <c r="BQ403" s="231" t="str">
        <f t="shared" si="142"/>
        <v>MMMM</v>
      </c>
      <c r="BR403" s="231"/>
      <c r="BS403" s="231">
        <f t="shared" si="135"/>
        <v>1</v>
      </c>
      <c r="BT403" s="231"/>
      <c r="BU403" s="231" t="s">
        <v>218</v>
      </c>
      <c r="BV403" s="231"/>
      <c r="BW403" s="231"/>
      <c r="BX403" s="231"/>
      <c r="BY403" s="231"/>
      <c r="BZ403" s="238">
        <f t="shared" si="136"/>
        <v>0</v>
      </c>
      <c r="CA403" s="231"/>
      <c r="CB403" s="231"/>
      <c r="CC403" s="231" t="s">
        <v>304</v>
      </c>
      <c r="CD403" s="231" t="s">
        <v>305</v>
      </c>
      <c r="CE403" s="231" t="s">
        <v>206</v>
      </c>
      <c r="CF403" s="231" t="s">
        <v>1650</v>
      </c>
      <c r="CG403" s="231" t="s">
        <v>472</v>
      </c>
      <c r="CH403" s="231"/>
      <c r="CI403" s="231"/>
      <c r="CJ403" s="231"/>
      <c r="CK403" s="243">
        <v>3</v>
      </c>
      <c r="CL403" s="243">
        <v>3</v>
      </c>
      <c r="CM403" s="244">
        <f t="shared" si="139"/>
        <v>0</v>
      </c>
      <c r="CN403" s="243">
        <v>5</v>
      </c>
      <c r="CO403" s="243">
        <f t="shared" si="140"/>
        <v>5</v>
      </c>
      <c r="CP403" s="245">
        <f t="shared" si="141"/>
        <v>0</v>
      </c>
      <c r="CR403" s="226"/>
    </row>
    <row r="404" spans="1:96" s="246" customFormat="1" ht="39" customHeight="1" x14ac:dyDescent="0.25">
      <c r="A404" s="227">
        <v>6</v>
      </c>
      <c r="B404" s="228">
        <f t="shared" si="138"/>
        <v>395</v>
      </c>
      <c r="C404" s="229">
        <v>20658</v>
      </c>
      <c r="D404" s="228" t="s">
        <v>333</v>
      </c>
      <c r="E404" s="228" t="s">
        <v>2</v>
      </c>
      <c r="F404" s="230" t="s">
        <v>9</v>
      </c>
      <c r="G404" s="231" t="s">
        <v>1741</v>
      </c>
      <c r="H404" s="231" t="s">
        <v>1742</v>
      </c>
      <c r="I404" s="230" t="s">
        <v>1743</v>
      </c>
      <c r="J404" s="232">
        <f t="shared" si="129"/>
        <v>0</v>
      </c>
      <c r="K404" s="232">
        <v>45231</v>
      </c>
      <c r="L404" s="230" t="s">
        <v>189</v>
      </c>
      <c r="M404" s="233">
        <v>307793780</v>
      </c>
      <c r="N404" s="228" t="s">
        <v>1667</v>
      </c>
      <c r="O404" s="228" t="s">
        <v>192</v>
      </c>
      <c r="P404" s="230" t="s">
        <v>213</v>
      </c>
      <c r="Q404" s="230" t="s">
        <v>303</v>
      </c>
      <c r="R404" s="230"/>
      <c r="S404" s="230" t="s">
        <v>1021</v>
      </c>
      <c r="T404" s="230">
        <v>5000</v>
      </c>
      <c r="U404" s="234">
        <v>400</v>
      </c>
      <c r="V404" s="234">
        <v>46.666666666666664</v>
      </c>
      <c r="W404" s="234">
        <v>0</v>
      </c>
      <c r="X404" s="234">
        <v>0</v>
      </c>
      <c r="Y404" s="234">
        <v>16</v>
      </c>
      <c r="Z404" s="235">
        <f t="shared" si="130"/>
        <v>600</v>
      </c>
      <c r="AA404" s="235">
        <f t="shared" si="130"/>
        <v>600</v>
      </c>
      <c r="AB404" s="236">
        <f t="shared" si="130"/>
        <v>111</v>
      </c>
      <c r="AC404" s="236">
        <f t="shared" si="130"/>
        <v>111</v>
      </c>
      <c r="AD404" s="234">
        <v>100</v>
      </c>
      <c r="AE404" s="234">
        <v>100</v>
      </c>
      <c r="AF404" s="237">
        <v>100</v>
      </c>
      <c r="AG404" s="237">
        <v>100</v>
      </c>
      <c r="AH404" s="234">
        <v>500</v>
      </c>
      <c r="AI404" s="234">
        <v>500</v>
      </c>
      <c r="AJ404" s="237">
        <v>11</v>
      </c>
      <c r="AK404" s="237">
        <v>11</v>
      </c>
      <c r="AL404" s="234"/>
      <c r="AM404" s="234">
        <v>0</v>
      </c>
      <c r="AN404" s="237">
        <v>0</v>
      </c>
      <c r="AO404" s="237">
        <v>0</v>
      </c>
      <c r="AP404" s="234"/>
      <c r="AQ404" s="234">
        <v>0</v>
      </c>
      <c r="AR404" s="237">
        <v>0</v>
      </c>
      <c r="AS404" s="237">
        <v>0</v>
      </c>
      <c r="AT404" s="230"/>
      <c r="AU404" s="230"/>
      <c r="AV404" s="238">
        <f t="shared" si="131"/>
        <v>5</v>
      </c>
      <c r="AW404" s="238">
        <f t="shared" si="131"/>
        <v>5</v>
      </c>
      <c r="AX404" s="234">
        <v>5</v>
      </c>
      <c r="AY404" s="234">
        <v>5</v>
      </c>
      <c r="AZ404" s="229"/>
      <c r="BA404" s="234">
        <v>0</v>
      </c>
      <c r="BB404" s="229"/>
      <c r="BC404" s="234">
        <v>0</v>
      </c>
      <c r="BD404" s="232">
        <v>45231</v>
      </c>
      <c r="BE404" s="232">
        <v>45104</v>
      </c>
      <c r="BF404" s="239" t="s">
        <v>1576</v>
      </c>
      <c r="BG404" s="230" t="s">
        <v>357</v>
      </c>
      <c r="BH404" s="230">
        <v>0</v>
      </c>
      <c r="BI404" s="240"/>
      <c r="BJ404" s="241">
        <v>0</v>
      </c>
      <c r="BK404" s="242" t="s">
        <v>468</v>
      </c>
      <c r="BL404" s="242"/>
      <c r="BM404" s="242" t="s">
        <v>498</v>
      </c>
      <c r="BN404" s="231" t="s">
        <v>200</v>
      </c>
      <c r="BO404" s="231">
        <f t="shared" si="132"/>
        <v>2023</v>
      </c>
      <c r="BP404" s="231">
        <f t="shared" si="133"/>
        <v>4</v>
      </c>
      <c r="BQ404" s="231" t="str">
        <f t="shared" si="142"/>
        <v>MMMM</v>
      </c>
      <c r="BR404" s="231"/>
      <c r="BS404" s="231">
        <f t="shared" si="135"/>
        <v>1</v>
      </c>
      <c r="BT404" s="231"/>
      <c r="BU404" s="231" t="s">
        <v>241</v>
      </c>
      <c r="BV404" s="231"/>
      <c r="BW404" s="231"/>
      <c r="BX404" s="231"/>
      <c r="BY404" s="231"/>
      <c r="BZ404" s="238">
        <f t="shared" si="136"/>
        <v>0</v>
      </c>
      <c r="CA404" s="231"/>
      <c r="CB404" s="231" t="s">
        <v>1649</v>
      </c>
      <c r="CC404" s="231" t="s">
        <v>304</v>
      </c>
      <c r="CD404" s="231" t="s">
        <v>305</v>
      </c>
      <c r="CE404" s="231" t="s">
        <v>206</v>
      </c>
      <c r="CF404" s="231" t="s">
        <v>1650</v>
      </c>
      <c r="CG404" s="231" t="s">
        <v>472</v>
      </c>
      <c r="CH404" s="231"/>
      <c r="CI404" s="231"/>
      <c r="CJ404" s="231"/>
      <c r="CK404" s="243">
        <v>5</v>
      </c>
      <c r="CL404" s="243">
        <v>4</v>
      </c>
      <c r="CM404" s="244">
        <f t="shared" si="139"/>
        <v>-1</v>
      </c>
      <c r="CN404" s="243"/>
      <c r="CO404" s="243">
        <f t="shared" si="140"/>
        <v>-1</v>
      </c>
      <c r="CP404" s="245">
        <f t="shared" si="141"/>
        <v>-6</v>
      </c>
      <c r="CR404" s="226"/>
    </row>
    <row r="405" spans="1:96" s="246" customFormat="1" ht="39" customHeight="1" x14ac:dyDescent="0.25">
      <c r="A405" s="227">
        <v>6</v>
      </c>
      <c r="B405" s="228">
        <f t="shared" si="138"/>
        <v>396</v>
      </c>
      <c r="C405" s="229">
        <v>19454</v>
      </c>
      <c r="D405" s="228" t="s">
        <v>185</v>
      </c>
      <c r="E405" s="228" t="s">
        <v>2</v>
      </c>
      <c r="F405" s="230" t="s">
        <v>9</v>
      </c>
      <c r="G405" s="231" t="s">
        <v>1744</v>
      </c>
      <c r="H405" s="231" t="s">
        <v>1745</v>
      </c>
      <c r="I405" s="230" t="s">
        <v>1746</v>
      </c>
      <c r="J405" s="232">
        <f t="shared" si="129"/>
        <v>0</v>
      </c>
      <c r="K405" s="232">
        <v>45005</v>
      </c>
      <c r="L405" s="230" t="s">
        <v>189</v>
      </c>
      <c r="M405" s="233">
        <v>307471651</v>
      </c>
      <c r="N405" s="228" t="s">
        <v>1747</v>
      </c>
      <c r="O405" s="228" t="s">
        <v>277</v>
      </c>
      <c r="P405" s="230" t="s">
        <v>213</v>
      </c>
      <c r="Q405" s="230" t="s">
        <v>775</v>
      </c>
      <c r="R405" s="230"/>
      <c r="S405" s="230" t="s">
        <v>337</v>
      </c>
      <c r="T405" s="230">
        <v>4800</v>
      </c>
      <c r="U405" s="234">
        <v>1200</v>
      </c>
      <c r="V405" s="234">
        <v>1164</v>
      </c>
      <c r="W405" s="234">
        <v>0</v>
      </c>
      <c r="X405" s="234">
        <v>0</v>
      </c>
      <c r="Y405" s="234">
        <v>180</v>
      </c>
      <c r="Z405" s="235">
        <f t="shared" si="130"/>
        <v>4500</v>
      </c>
      <c r="AA405" s="235">
        <f t="shared" si="130"/>
        <v>4500</v>
      </c>
      <c r="AB405" s="236">
        <f t="shared" si="130"/>
        <v>4500</v>
      </c>
      <c r="AC405" s="236">
        <f t="shared" si="130"/>
        <v>0</v>
      </c>
      <c r="AD405" s="234">
        <v>4500</v>
      </c>
      <c r="AE405" s="234">
        <v>4500</v>
      </c>
      <c r="AF405" s="237">
        <v>4500</v>
      </c>
      <c r="AG405" s="237">
        <v>0</v>
      </c>
      <c r="AH405" s="234"/>
      <c r="AI405" s="234">
        <v>0</v>
      </c>
      <c r="AJ405" s="237">
        <v>0</v>
      </c>
      <c r="AK405" s="237">
        <v>0</v>
      </c>
      <c r="AL405" s="234"/>
      <c r="AM405" s="234">
        <v>0</v>
      </c>
      <c r="AN405" s="237">
        <v>0</v>
      </c>
      <c r="AO405" s="237">
        <v>0</v>
      </c>
      <c r="AP405" s="234"/>
      <c r="AQ405" s="234">
        <v>0</v>
      </c>
      <c r="AR405" s="237">
        <v>0</v>
      </c>
      <c r="AS405" s="237">
        <v>0</v>
      </c>
      <c r="AT405" s="230"/>
      <c r="AU405" s="230"/>
      <c r="AV405" s="238">
        <f t="shared" si="131"/>
        <v>25</v>
      </c>
      <c r="AW405" s="238">
        <f t="shared" si="131"/>
        <v>25</v>
      </c>
      <c r="AX405" s="234">
        <v>25</v>
      </c>
      <c r="AY405" s="234">
        <v>25</v>
      </c>
      <c r="AZ405" s="229"/>
      <c r="BA405" s="234">
        <v>0</v>
      </c>
      <c r="BB405" s="229"/>
      <c r="BC405" s="234">
        <v>0</v>
      </c>
      <c r="BD405" s="232">
        <v>45005</v>
      </c>
      <c r="BE405" s="232">
        <v>45008</v>
      </c>
      <c r="BF405" s="239" t="s">
        <v>409</v>
      </c>
      <c r="BG405" s="230" t="s">
        <v>254</v>
      </c>
      <c r="BH405" s="230"/>
      <c r="BI405" s="240"/>
      <c r="BJ405" s="241"/>
      <c r="BK405" s="242" t="s">
        <v>468</v>
      </c>
      <c r="BL405" s="242"/>
      <c r="BM405" s="242" t="s">
        <v>498</v>
      </c>
      <c r="BN405" s="231" t="s">
        <v>200</v>
      </c>
      <c r="BO405" s="231">
        <f t="shared" si="132"/>
        <v>2023</v>
      </c>
      <c r="BP405" s="231">
        <f t="shared" si="133"/>
        <v>1</v>
      </c>
      <c r="BQ405" s="231" t="str">
        <f t="shared" si="142"/>
        <v>MMMM</v>
      </c>
      <c r="BR405" s="231" t="s">
        <v>255</v>
      </c>
      <c r="BS405" s="231">
        <f t="shared" si="135"/>
        <v>20</v>
      </c>
      <c r="BT405" s="231">
        <v>24</v>
      </c>
      <c r="BU405" s="231" t="s">
        <v>255</v>
      </c>
      <c r="BV405" s="231">
        <v>1</v>
      </c>
      <c r="BW405" s="231"/>
      <c r="BX405" s="231"/>
      <c r="BY405" s="231"/>
      <c r="BZ405" s="238">
        <f t="shared" si="136"/>
        <v>0</v>
      </c>
      <c r="CA405" s="231"/>
      <c r="CB405" s="231" t="str">
        <f>+IF(BN405="йирик",CONCATENATE(E405," Инвестициялар, саноат ва савдо бош бошқармаси бошлиғи"),IF(BN405="ўрта",CONCATENATE(E405," Инвестициялар, саноат ва савдо бош бошқармаси бошлиғи биринчи ўринбосари"),_xlfn.CONCAT(F405," ҳокими ўринбосари")))</f>
        <v>Ҳазорасп тумани ҳокими ўринбосари</v>
      </c>
      <c r="CC405" s="231" t="s">
        <v>776</v>
      </c>
      <c r="CD405" s="231" t="s">
        <v>777</v>
      </c>
      <c r="CE405" s="231" t="s">
        <v>206</v>
      </c>
      <c r="CF405" s="231" t="s">
        <v>1650</v>
      </c>
      <c r="CG405" s="231" t="s">
        <v>472</v>
      </c>
      <c r="CH405" s="231"/>
      <c r="CI405" s="231"/>
      <c r="CJ405" s="231"/>
      <c r="CK405" s="243">
        <v>2</v>
      </c>
      <c r="CL405" s="243">
        <v>3</v>
      </c>
      <c r="CM405" s="244">
        <f t="shared" si="139"/>
        <v>1</v>
      </c>
      <c r="CN405" s="243">
        <v>1</v>
      </c>
      <c r="CO405" s="243">
        <f t="shared" si="140"/>
        <v>2</v>
      </c>
      <c r="CP405" s="245">
        <f t="shared" si="141"/>
        <v>-23</v>
      </c>
      <c r="CR405" s="226"/>
    </row>
    <row r="406" spans="1:96" s="246" customFormat="1" ht="39" customHeight="1" x14ac:dyDescent="0.25">
      <c r="A406" s="227">
        <v>6</v>
      </c>
      <c r="B406" s="228">
        <f t="shared" si="138"/>
        <v>397</v>
      </c>
      <c r="C406" s="229">
        <v>36734</v>
      </c>
      <c r="D406" s="228" t="s">
        <v>222</v>
      </c>
      <c r="E406" s="228" t="s">
        <v>2</v>
      </c>
      <c r="F406" s="230" t="s">
        <v>9</v>
      </c>
      <c r="G406" s="231" t="s">
        <v>1748</v>
      </c>
      <c r="H406" s="231" t="s">
        <v>1749</v>
      </c>
      <c r="I406" s="230" t="s">
        <v>1750</v>
      </c>
      <c r="J406" s="232">
        <f t="shared" si="129"/>
        <v>0</v>
      </c>
      <c r="K406" s="232">
        <v>45089</v>
      </c>
      <c r="L406" s="230" t="s">
        <v>189</v>
      </c>
      <c r="M406" s="242">
        <v>307284021</v>
      </c>
      <c r="N406" s="230" t="s">
        <v>1684</v>
      </c>
      <c r="O406" s="230" t="s">
        <v>192</v>
      </c>
      <c r="P406" s="230" t="s">
        <v>193</v>
      </c>
      <c r="Q406" s="230" t="s">
        <v>194</v>
      </c>
      <c r="R406" s="230">
        <v>0</v>
      </c>
      <c r="S406" s="230">
        <v>0</v>
      </c>
      <c r="T406" s="230">
        <v>0</v>
      </c>
      <c r="U406" s="230">
        <v>0</v>
      </c>
      <c r="V406" s="230">
        <v>0</v>
      </c>
      <c r="W406" s="230">
        <v>0</v>
      </c>
      <c r="X406" s="230">
        <v>0</v>
      </c>
      <c r="Y406" s="234">
        <v>34</v>
      </c>
      <c r="Z406" s="235">
        <f t="shared" si="130"/>
        <v>2500</v>
      </c>
      <c r="AA406" s="235">
        <f t="shared" si="130"/>
        <v>2500</v>
      </c>
      <c r="AB406" s="236">
        <f t="shared" si="130"/>
        <v>2500</v>
      </c>
      <c r="AC406" s="236">
        <f t="shared" si="130"/>
        <v>2500</v>
      </c>
      <c r="AD406" s="234">
        <v>1500</v>
      </c>
      <c r="AE406" s="234">
        <v>1500</v>
      </c>
      <c r="AF406" s="236">
        <v>1500</v>
      </c>
      <c r="AG406" s="236">
        <v>1500</v>
      </c>
      <c r="AH406" s="234">
        <v>1000</v>
      </c>
      <c r="AI406" s="234">
        <v>1000</v>
      </c>
      <c r="AJ406" s="237">
        <v>1000</v>
      </c>
      <c r="AK406" s="237">
        <v>1000</v>
      </c>
      <c r="AL406" s="234"/>
      <c r="AM406" s="234">
        <v>0</v>
      </c>
      <c r="AN406" s="237">
        <v>0</v>
      </c>
      <c r="AO406" s="237">
        <v>0</v>
      </c>
      <c r="AP406" s="234"/>
      <c r="AQ406" s="234">
        <v>0</v>
      </c>
      <c r="AR406" s="236">
        <v>0</v>
      </c>
      <c r="AS406" s="236">
        <v>0</v>
      </c>
      <c r="AT406" s="230"/>
      <c r="AU406" s="230"/>
      <c r="AV406" s="238">
        <f t="shared" si="131"/>
        <v>8</v>
      </c>
      <c r="AW406" s="238">
        <f t="shared" si="131"/>
        <v>8</v>
      </c>
      <c r="AX406" s="234">
        <v>8</v>
      </c>
      <c r="AY406" s="234">
        <v>8</v>
      </c>
      <c r="AZ406" s="229"/>
      <c r="BA406" s="234">
        <v>0</v>
      </c>
      <c r="BB406" s="229"/>
      <c r="BC406" s="234">
        <v>0</v>
      </c>
      <c r="BD406" s="232">
        <v>45089</v>
      </c>
      <c r="BE406" s="232">
        <v>45041</v>
      </c>
      <c r="BF406" s="239" t="s">
        <v>431</v>
      </c>
      <c r="BG406" s="230" t="s">
        <v>217</v>
      </c>
      <c r="BH406" s="230"/>
      <c r="BI406" s="240"/>
      <c r="BJ406" s="241"/>
      <c r="BK406" s="242" t="s">
        <v>468</v>
      </c>
      <c r="BL406" s="242"/>
      <c r="BM406" s="242" t="s">
        <v>498</v>
      </c>
      <c r="BN406" s="231" t="s">
        <v>200</v>
      </c>
      <c r="BO406" s="231">
        <f t="shared" si="132"/>
        <v>2023</v>
      </c>
      <c r="BP406" s="231">
        <f t="shared" si="133"/>
        <v>2</v>
      </c>
      <c r="BQ406" s="231" t="str">
        <f t="shared" si="142"/>
        <v>MMMM</v>
      </c>
      <c r="BR406" s="231"/>
      <c r="BS406" s="231">
        <f t="shared" si="135"/>
        <v>12</v>
      </c>
      <c r="BT406" s="231">
        <v>28</v>
      </c>
      <c r="BU406" s="231" t="s">
        <v>232</v>
      </c>
      <c r="BV406" s="231">
        <v>2</v>
      </c>
      <c r="BW406" s="231"/>
      <c r="BX406" s="231"/>
      <c r="BY406" s="231"/>
      <c r="BZ406" s="238">
        <f t="shared" si="136"/>
        <v>0</v>
      </c>
      <c r="CA406" s="231"/>
      <c r="CB406" s="231"/>
      <c r="CC406" s="231" t="s">
        <v>202</v>
      </c>
      <c r="CD406" s="231" t="s">
        <v>1660</v>
      </c>
      <c r="CE406" s="231" t="s">
        <v>204</v>
      </c>
      <c r="CF406" s="231" t="s">
        <v>1637</v>
      </c>
      <c r="CG406" s="231" t="s">
        <v>206</v>
      </c>
      <c r="CH406" s="231"/>
      <c r="CI406" s="231"/>
      <c r="CJ406" s="231"/>
      <c r="CK406" s="243">
        <v>0</v>
      </c>
      <c r="CL406" s="243">
        <v>0</v>
      </c>
      <c r="CM406" s="244">
        <f t="shared" si="139"/>
        <v>0</v>
      </c>
      <c r="CN406" s="243"/>
      <c r="CO406" s="243">
        <f t="shared" si="140"/>
        <v>0</v>
      </c>
      <c r="CP406" s="245">
        <f t="shared" si="141"/>
        <v>-8</v>
      </c>
      <c r="CR406" s="226"/>
    </row>
    <row r="407" spans="1:96" s="246" customFormat="1" ht="39" customHeight="1" x14ac:dyDescent="0.25">
      <c r="A407" s="227">
        <v>6</v>
      </c>
      <c r="B407" s="228">
        <f t="shared" si="138"/>
        <v>398</v>
      </c>
      <c r="C407" s="229">
        <v>19451</v>
      </c>
      <c r="D407" s="228" t="s">
        <v>185</v>
      </c>
      <c r="E407" s="228" t="s">
        <v>2</v>
      </c>
      <c r="F407" s="230" t="s">
        <v>9</v>
      </c>
      <c r="G407" s="231" t="s">
        <v>1751</v>
      </c>
      <c r="H407" s="231" t="s">
        <v>1752</v>
      </c>
      <c r="I407" s="230" t="s">
        <v>1753</v>
      </c>
      <c r="J407" s="232">
        <f t="shared" si="129"/>
        <v>0</v>
      </c>
      <c r="K407" s="232">
        <v>45076</v>
      </c>
      <c r="L407" s="230" t="s">
        <v>330</v>
      </c>
      <c r="M407" s="233">
        <v>307159302</v>
      </c>
      <c r="N407" s="228" t="s">
        <v>1684</v>
      </c>
      <c r="O407" s="228" t="s">
        <v>192</v>
      </c>
      <c r="P407" s="230" t="s">
        <v>213</v>
      </c>
      <c r="Q407" s="230" t="s">
        <v>550</v>
      </c>
      <c r="R407" s="230"/>
      <c r="S407" s="230" t="s">
        <v>337</v>
      </c>
      <c r="T407" s="230">
        <v>3500</v>
      </c>
      <c r="U407" s="234">
        <v>440</v>
      </c>
      <c r="V407" s="234">
        <v>404.8</v>
      </c>
      <c r="W407" s="234">
        <v>0</v>
      </c>
      <c r="X407" s="234">
        <v>0</v>
      </c>
      <c r="Y407" s="234">
        <v>66</v>
      </c>
      <c r="Z407" s="235">
        <f t="shared" si="130"/>
        <v>1352</v>
      </c>
      <c r="AA407" s="235">
        <f t="shared" si="130"/>
        <v>1352</v>
      </c>
      <c r="AB407" s="236">
        <f t="shared" si="130"/>
        <v>1352</v>
      </c>
      <c r="AC407" s="236">
        <f t="shared" si="130"/>
        <v>1352</v>
      </c>
      <c r="AD407" s="234">
        <v>400</v>
      </c>
      <c r="AE407" s="234">
        <v>400</v>
      </c>
      <c r="AF407" s="237">
        <v>400</v>
      </c>
      <c r="AG407" s="237">
        <v>400</v>
      </c>
      <c r="AH407" s="234"/>
      <c r="AI407" s="234">
        <v>0</v>
      </c>
      <c r="AJ407" s="237">
        <v>0</v>
      </c>
      <c r="AK407" s="237">
        <v>0</v>
      </c>
      <c r="AL407" s="234">
        <v>80</v>
      </c>
      <c r="AM407" s="234">
        <v>80</v>
      </c>
      <c r="AN407" s="237">
        <v>80</v>
      </c>
      <c r="AO407" s="237">
        <v>80</v>
      </c>
      <c r="AP407" s="234"/>
      <c r="AQ407" s="234">
        <v>0</v>
      </c>
      <c r="AR407" s="237">
        <v>0</v>
      </c>
      <c r="AS407" s="237">
        <v>0</v>
      </c>
      <c r="AT407" s="230"/>
      <c r="AU407" s="230"/>
      <c r="AV407" s="238">
        <f t="shared" si="131"/>
        <v>15</v>
      </c>
      <c r="AW407" s="238">
        <f t="shared" si="131"/>
        <v>15</v>
      </c>
      <c r="AX407" s="234">
        <v>15</v>
      </c>
      <c r="AY407" s="234">
        <v>15</v>
      </c>
      <c r="AZ407" s="229"/>
      <c r="BA407" s="234">
        <v>0</v>
      </c>
      <c r="BB407" s="229"/>
      <c r="BC407" s="234">
        <v>0</v>
      </c>
      <c r="BD407" s="232">
        <v>45076</v>
      </c>
      <c r="BE407" s="232">
        <v>45063</v>
      </c>
      <c r="BF407" s="239" t="s">
        <v>650</v>
      </c>
      <c r="BG407" s="230" t="s">
        <v>231</v>
      </c>
      <c r="BH407" s="263">
        <v>0</v>
      </c>
      <c r="BI407" s="258"/>
      <c r="BJ407" s="263"/>
      <c r="BK407" s="242" t="s">
        <v>468</v>
      </c>
      <c r="BL407" s="242"/>
      <c r="BM407" s="242" t="s">
        <v>498</v>
      </c>
      <c r="BN407" s="231" t="s">
        <v>200</v>
      </c>
      <c r="BO407" s="231">
        <f t="shared" si="132"/>
        <v>2023</v>
      </c>
      <c r="BP407" s="231">
        <f t="shared" si="133"/>
        <v>2</v>
      </c>
      <c r="BQ407" s="231" t="s">
        <v>218</v>
      </c>
      <c r="BR407" s="231"/>
      <c r="BS407" s="231">
        <f t="shared" si="135"/>
        <v>30</v>
      </c>
      <c r="BT407" s="231"/>
      <c r="BU407" s="231" t="s">
        <v>218</v>
      </c>
      <c r="BV407" s="231"/>
      <c r="BW407" s="231"/>
      <c r="BX407" s="231"/>
      <c r="BY407" s="231"/>
      <c r="BZ407" s="238">
        <f t="shared" si="136"/>
        <v>0</v>
      </c>
      <c r="CA407" s="231"/>
      <c r="CB407" s="231" t="str">
        <f>+IF(BN407="йирик",CONCATENATE(E407," Инвестициялар, саноат ва савдо бош бошқармаси бошлиғи"),IF(BN407="ўрта",CONCATENATE(E407," Инвестициялар, саноат ва савдо бош бошқармаси бошлиғи биринчи ўринбосари"),_xlfn.CONCAT(F407," ҳокими ўринбосари")))</f>
        <v>Ҳазорасп тумани ҳокими ўринбосари</v>
      </c>
      <c r="CC407" s="231" t="s">
        <v>552</v>
      </c>
      <c r="CD407" s="231" t="s">
        <v>553</v>
      </c>
      <c r="CE407" s="231" t="s">
        <v>554</v>
      </c>
      <c r="CF407" s="231" t="s">
        <v>1650</v>
      </c>
      <c r="CG407" s="231" t="s">
        <v>472</v>
      </c>
      <c r="CH407" s="231"/>
      <c r="CI407" s="231"/>
      <c r="CJ407" s="231"/>
      <c r="CK407" s="243">
        <v>2</v>
      </c>
      <c r="CL407" s="243">
        <v>2</v>
      </c>
      <c r="CM407" s="244">
        <f t="shared" si="139"/>
        <v>0</v>
      </c>
      <c r="CN407" s="243"/>
      <c r="CO407" s="243">
        <f t="shared" si="140"/>
        <v>0</v>
      </c>
      <c r="CP407" s="245">
        <f t="shared" si="141"/>
        <v>-15</v>
      </c>
      <c r="CR407" s="226"/>
    </row>
    <row r="408" spans="1:96" s="246" customFormat="1" ht="39" customHeight="1" x14ac:dyDescent="0.25">
      <c r="A408" s="227">
        <v>6</v>
      </c>
      <c r="B408" s="228">
        <f t="shared" si="138"/>
        <v>399</v>
      </c>
      <c r="C408" s="229">
        <v>20654</v>
      </c>
      <c r="D408" s="228" t="s">
        <v>333</v>
      </c>
      <c r="E408" s="228" t="s">
        <v>2</v>
      </c>
      <c r="F408" s="230" t="s">
        <v>9</v>
      </c>
      <c r="G408" s="257" t="s">
        <v>1754</v>
      </c>
      <c r="H408" s="231" t="s">
        <v>1755</v>
      </c>
      <c r="I408" s="230" t="s">
        <v>1756</v>
      </c>
      <c r="J408" s="232">
        <f t="shared" si="129"/>
        <v>0</v>
      </c>
      <c r="K408" s="232">
        <v>45097</v>
      </c>
      <c r="L408" s="230" t="s">
        <v>189</v>
      </c>
      <c r="M408" s="233">
        <v>306474735</v>
      </c>
      <c r="N408" s="228" t="s">
        <v>1636</v>
      </c>
      <c r="O408" s="228" t="s">
        <v>252</v>
      </c>
      <c r="P408" s="230" t="s">
        <v>213</v>
      </c>
      <c r="Q408" s="230" t="s">
        <v>822</v>
      </c>
      <c r="R408" s="230"/>
      <c r="S408" s="230" t="s">
        <v>1021</v>
      </c>
      <c r="T408" s="230">
        <v>800</v>
      </c>
      <c r="U408" s="234">
        <v>450</v>
      </c>
      <c r="V408" s="234">
        <v>236.25</v>
      </c>
      <c r="W408" s="234">
        <v>0</v>
      </c>
      <c r="X408" s="234">
        <v>0</v>
      </c>
      <c r="Y408" s="234">
        <v>18</v>
      </c>
      <c r="Z408" s="235">
        <f t="shared" si="130"/>
        <v>1500</v>
      </c>
      <c r="AA408" s="235">
        <f t="shared" si="130"/>
        <v>1500</v>
      </c>
      <c r="AB408" s="236">
        <f t="shared" si="130"/>
        <v>1000</v>
      </c>
      <c r="AC408" s="236">
        <f t="shared" si="130"/>
        <v>1000</v>
      </c>
      <c r="AD408" s="234">
        <v>500</v>
      </c>
      <c r="AE408" s="234">
        <v>500</v>
      </c>
      <c r="AF408" s="237">
        <v>700</v>
      </c>
      <c r="AG408" s="237">
        <v>700</v>
      </c>
      <c r="AH408" s="234">
        <v>1000</v>
      </c>
      <c r="AI408" s="234">
        <v>1000</v>
      </c>
      <c r="AJ408" s="237">
        <v>300</v>
      </c>
      <c r="AK408" s="237">
        <v>300</v>
      </c>
      <c r="AL408" s="234"/>
      <c r="AM408" s="234">
        <v>0</v>
      </c>
      <c r="AN408" s="237">
        <v>0</v>
      </c>
      <c r="AO408" s="237">
        <v>0</v>
      </c>
      <c r="AP408" s="234"/>
      <c r="AQ408" s="234">
        <v>0</v>
      </c>
      <c r="AR408" s="237">
        <v>0</v>
      </c>
      <c r="AS408" s="237">
        <v>0</v>
      </c>
      <c r="AT408" s="230"/>
      <c r="AU408" s="230"/>
      <c r="AV408" s="238">
        <f t="shared" si="131"/>
        <v>10</v>
      </c>
      <c r="AW408" s="238">
        <f t="shared" si="131"/>
        <v>10</v>
      </c>
      <c r="AX408" s="234">
        <v>10</v>
      </c>
      <c r="AY408" s="234">
        <v>10</v>
      </c>
      <c r="AZ408" s="229"/>
      <c r="BA408" s="234">
        <v>0</v>
      </c>
      <c r="BB408" s="229"/>
      <c r="BC408" s="234">
        <v>0</v>
      </c>
      <c r="BD408" s="232">
        <v>45097</v>
      </c>
      <c r="BE408" s="232">
        <v>45104</v>
      </c>
      <c r="BF408" s="239" t="s">
        <v>1757</v>
      </c>
      <c r="BG408" s="230" t="s">
        <v>217</v>
      </c>
      <c r="BH408" s="230"/>
      <c r="BI408" s="258"/>
      <c r="BJ408" s="241"/>
      <c r="BK408" s="242" t="s">
        <v>468</v>
      </c>
      <c r="BL408" s="242"/>
      <c r="BM408" s="242" t="s">
        <v>498</v>
      </c>
      <c r="BN408" s="231" t="s">
        <v>200</v>
      </c>
      <c r="BO408" s="231">
        <f t="shared" si="132"/>
        <v>2023</v>
      </c>
      <c r="BP408" s="231">
        <f t="shared" si="133"/>
        <v>2</v>
      </c>
      <c r="BQ408" s="231" t="str">
        <f t="shared" ref="BQ408:BQ417" si="143">+TEXT(BD408,"MMMM")</f>
        <v>MMMM</v>
      </c>
      <c r="BR408" s="231" t="s">
        <v>232</v>
      </c>
      <c r="BS408" s="231">
        <f t="shared" si="135"/>
        <v>20</v>
      </c>
      <c r="BT408" s="231"/>
      <c r="BU408" s="231" t="s">
        <v>241</v>
      </c>
      <c r="BV408" s="231"/>
      <c r="BW408" s="231"/>
      <c r="BX408" s="231"/>
      <c r="BY408" s="231"/>
      <c r="BZ408" s="238">
        <f t="shared" si="136"/>
        <v>0</v>
      </c>
      <c r="CA408" s="231"/>
      <c r="CB408" s="231" t="s">
        <v>1649</v>
      </c>
      <c r="CC408" s="231" t="s">
        <v>304</v>
      </c>
      <c r="CD408" s="231" t="s">
        <v>305</v>
      </c>
      <c r="CE408" s="231" t="s">
        <v>206</v>
      </c>
      <c r="CF408" s="231" t="s">
        <v>1650</v>
      </c>
      <c r="CG408" s="231" t="s">
        <v>472</v>
      </c>
      <c r="CH408" s="231"/>
      <c r="CI408" s="231"/>
      <c r="CJ408" s="231"/>
      <c r="CK408" s="243">
        <v>3</v>
      </c>
      <c r="CL408" s="243">
        <v>1</v>
      </c>
      <c r="CM408" s="244">
        <f t="shared" si="139"/>
        <v>-2</v>
      </c>
      <c r="CN408" s="243"/>
      <c r="CO408" s="243">
        <f t="shared" si="140"/>
        <v>-2</v>
      </c>
      <c r="CP408" s="245">
        <f t="shared" si="141"/>
        <v>-12</v>
      </c>
      <c r="CR408" s="226"/>
    </row>
    <row r="409" spans="1:96" s="246" customFormat="1" ht="39" customHeight="1" x14ac:dyDescent="0.25">
      <c r="A409" s="227">
        <v>6</v>
      </c>
      <c r="B409" s="228">
        <f t="shared" si="138"/>
        <v>400</v>
      </c>
      <c r="C409" s="229">
        <v>36735</v>
      </c>
      <c r="D409" s="228" t="s">
        <v>222</v>
      </c>
      <c r="E409" s="228" t="s">
        <v>2</v>
      </c>
      <c r="F409" s="230" t="s">
        <v>9</v>
      </c>
      <c r="G409" s="231" t="s">
        <v>1758</v>
      </c>
      <c r="H409" s="231" t="s">
        <v>1759</v>
      </c>
      <c r="I409" s="230" t="s">
        <v>1760</v>
      </c>
      <c r="J409" s="232">
        <f t="shared" si="129"/>
        <v>0</v>
      </c>
      <c r="K409" s="232">
        <v>45200</v>
      </c>
      <c r="L409" s="230" t="s">
        <v>189</v>
      </c>
      <c r="M409" s="242">
        <v>306436909</v>
      </c>
      <c r="N409" s="230" t="s">
        <v>1761</v>
      </c>
      <c r="O409" s="230" t="s">
        <v>252</v>
      </c>
      <c r="P409" s="230" t="s">
        <v>240</v>
      </c>
      <c r="Q409" s="230" t="s">
        <v>364</v>
      </c>
      <c r="R409" s="230" t="s">
        <v>365</v>
      </c>
      <c r="S409" s="230" t="s">
        <v>366</v>
      </c>
      <c r="T409" s="230">
        <v>10000</v>
      </c>
      <c r="U409" s="230">
        <v>230</v>
      </c>
      <c r="V409" s="230">
        <v>57</v>
      </c>
      <c r="W409" s="230">
        <v>0</v>
      </c>
      <c r="X409" s="230">
        <v>0</v>
      </c>
      <c r="Y409" s="234">
        <v>9</v>
      </c>
      <c r="Z409" s="235">
        <f t="shared" si="130"/>
        <v>740</v>
      </c>
      <c r="AA409" s="235">
        <f t="shared" si="130"/>
        <v>740</v>
      </c>
      <c r="AB409" s="236">
        <f t="shared" si="130"/>
        <v>740</v>
      </c>
      <c r="AC409" s="236">
        <f t="shared" si="130"/>
        <v>740</v>
      </c>
      <c r="AD409" s="234">
        <v>500</v>
      </c>
      <c r="AE409" s="234">
        <v>500</v>
      </c>
      <c r="AF409" s="236">
        <v>740</v>
      </c>
      <c r="AG409" s="236">
        <v>740</v>
      </c>
      <c r="AH409" s="234">
        <v>240</v>
      </c>
      <c r="AI409" s="234">
        <v>240</v>
      </c>
      <c r="AJ409" s="237">
        <v>0</v>
      </c>
      <c r="AK409" s="237">
        <v>0</v>
      </c>
      <c r="AL409" s="234"/>
      <c r="AM409" s="234">
        <v>0</v>
      </c>
      <c r="AN409" s="237">
        <v>0</v>
      </c>
      <c r="AO409" s="237">
        <v>0</v>
      </c>
      <c r="AP409" s="234"/>
      <c r="AQ409" s="234">
        <v>0</v>
      </c>
      <c r="AR409" s="236">
        <v>0</v>
      </c>
      <c r="AS409" s="236">
        <v>0</v>
      </c>
      <c r="AT409" s="230"/>
      <c r="AU409" s="230"/>
      <c r="AV409" s="238">
        <f t="shared" si="131"/>
        <v>5</v>
      </c>
      <c r="AW409" s="238">
        <f t="shared" si="131"/>
        <v>5</v>
      </c>
      <c r="AX409" s="234">
        <v>5</v>
      </c>
      <c r="AY409" s="234">
        <v>5</v>
      </c>
      <c r="AZ409" s="229"/>
      <c r="BA409" s="234">
        <v>0</v>
      </c>
      <c r="BB409" s="229"/>
      <c r="BC409" s="234">
        <v>0</v>
      </c>
      <c r="BD409" s="232">
        <v>45200</v>
      </c>
      <c r="BE409" s="232">
        <v>45092</v>
      </c>
      <c r="BF409" s="239" t="s">
        <v>662</v>
      </c>
      <c r="BG409" s="230" t="s">
        <v>217</v>
      </c>
      <c r="BH409" s="230"/>
      <c r="BI409" s="240"/>
      <c r="BJ409" s="241"/>
      <c r="BK409" s="242" t="s">
        <v>468</v>
      </c>
      <c r="BL409" s="242"/>
      <c r="BM409" s="242" t="s">
        <v>498</v>
      </c>
      <c r="BN409" s="231" t="s">
        <v>200</v>
      </c>
      <c r="BO409" s="231">
        <f t="shared" si="132"/>
        <v>2023</v>
      </c>
      <c r="BP409" s="231">
        <f t="shared" si="133"/>
        <v>4</v>
      </c>
      <c r="BQ409" s="231" t="str">
        <f t="shared" si="143"/>
        <v>MMMM</v>
      </c>
      <c r="BR409" s="231"/>
      <c r="BS409" s="231">
        <f t="shared" si="135"/>
        <v>1</v>
      </c>
      <c r="BT409" s="231"/>
      <c r="BU409" s="231" t="s">
        <v>241</v>
      </c>
      <c r="BV409" s="231"/>
      <c r="BW409" s="231"/>
      <c r="BX409" s="231"/>
      <c r="BY409" s="231"/>
      <c r="BZ409" s="238">
        <f t="shared" si="136"/>
        <v>0</v>
      </c>
      <c r="CA409" s="231"/>
      <c r="CB409" s="231"/>
      <c r="CC409" s="231" t="s">
        <v>219</v>
      </c>
      <c r="CD409" s="231" t="s">
        <v>220</v>
      </c>
      <c r="CE409" s="231" t="s">
        <v>221</v>
      </c>
      <c r="CF409" s="231" t="s">
        <v>1632</v>
      </c>
      <c r="CG409" s="231" t="s">
        <v>204</v>
      </c>
      <c r="CH409" s="231"/>
      <c r="CI409" s="231"/>
      <c r="CJ409" s="231"/>
      <c r="CK409" s="243">
        <v>1</v>
      </c>
      <c r="CL409" s="243">
        <v>2</v>
      </c>
      <c r="CM409" s="244">
        <f t="shared" si="139"/>
        <v>1</v>
      </c>
      <c r="CN409" s="243"/>
      <c r="CO409" s="243">
        <f t="shared" si="140"/>
        <v>1</v>
      </c>
      <c r="CP409" s="245">
        <f t="shared" si="141"/>
        <v>-4</v>
      </c>
      <c r="CR409" s="226"/>
    </row>
    <row r="410" spans="1:96" s="246" customFormat="1" ht="39" customHeight="1" x14ac:dyDescent="0.25">
      <c r="A410" s="227">
        <v>6</v>
      </c>
      <c r="B410" s="228">
        <f t="shared" si="138"/>
        <v>401</v>
      </c>
      <c r="C410" s="229">
        <v>19441</v>
      </c>
      <c r="D410" s="228" t="s">
        <v>185</v>
      </c>
      <c r="E410" s="228" t="s">
        <v>2</v>
      </c>
      <c r="F410" s="230" t="s">
        <v>9</v>
      </c>
      <c r="G410" s="231" t="s">
        <v>1762</v>
      </c>
      <c r="H410" s="231" t="s">
        <v>1763</v>
      </c>
      <c r="I410" s="230" t="s">
        <v>1764</v>
      </c>
      <c r="J410" s="232">
        <f t="shared" si="129"/>
        <v>0</v>
      </c>
      <c r="K410" s="232">
        <v>45046</v>
      </c>
      <c r="L410" s="230" t="s">
        <v>189</v>
      </c>
      <c r="M410" s="233">
        <v>306375573</v>
      </c>
      <c r="N410" s="228" t="s">
        <v>1667</v>
      </c>
      <c r="O410" s="228" t="s">
        <v>192</v>
      </c>
      <c r="P410" s="230" t="s">
        <v>213</v>
      </c>
      <c r="Q410" s="230" t="s">
        <v>303</v>
      </c>
      <c r="R410" s="230"/>
      <c r="S410" s="230" t="s">
        <v>337</v>
      </c>
      <c r="T410" s="230">
        <v>80000</v>
      </c>
      <c r="U410" s="234">
        <v>650</v>
      </c>
      <c r="V410" s="234">
        <v>598</v>
      </c>
      <c r="W410" s="234">
        <v>0</v>
      </c>
      <c r="X410" s="234">
        <v>0</v>
      </c>
      <c r="Y410" s="234">
        <v>97</v>
      </c>
      <c r="Z410" s="235">
        <f t="shared" ref="Z410:AC441" si="144">+AD410+AH410+AL410*11.9+AP410*11.9</f>
        <v>3047.2</v>
      </c>
      <c r="AA410" s="235">
        <f t="shared" si="144"/>
        <v>3047.2</v>
      </c>
      <c r="AB410" s="236">
        <f t="shared" si="144"/>
        <v>3047</v>
      </c>
      <c r="AC410" s="236">
        <f t="shared" si="144"/>
        <v>3047</v>
      </c>
      <c r="AD410" s="234">
        <v>2000</v>
      </c>
      <c r="AE410" s="234">
        <v>2000</v>
      </c>
      <c r="AF410" s="237">
        <v>2000</v>
      </c>
      <c r="AG410" s="237">
        <v>2000</v>
      </c>
      <c r="AH410" s="234"/>
      <c r="AI410" s="234">
        <v>0</v>
      </c>
      <c r="AJ410" s="237">
        <v>1047</v>
      </c>
      <c r="AK410" s="237">
        <v>1047</v>
      </c>
      <c r="AL410" s="234">
        <v>88</v>
      </c>
      <c r="AM410" s="234">
        <v>88</v>
      </c>
      <c r="AN410" s="237"/>
      <c r="AO410" s="237"/>
      <c r="AP410" s="234"/>
      <c r="AQ410" s="234">
        <v>0</v>
      </c>
      <c r="AR410" s="237">
        <v>0</v>
      </c>
      <c r="AS410" s="237">
        <v>0</v>
      </c>
      <c r="AT410" s="230"/>
      <c r="AU410" s="230"/>
      <c r="AV410" s="238">
        <f t="shared" ref="AV410:AW441" si="145">+AX410+AZ410+BB410</f>
        <v>5</v>
      </c>
      <c r="AW410" s="238">
        <f t="shared" si="145"/>
        <v>5</v>
      </c>
      <c r="AX410" s="234">
        <v>5</v>
      </c>
      <c r="AY410" s="234">
        <v>5</v>
      </c>
      <c r="AZ410" s="229"/>
      <c r="BA410" s="234">
        <v>0</v>
      </c>
      <c r="BB410" s="229"/>
      <c r="BC410" s="234">
        <v>0</v>
      </c>
      <c r="BD410" s="232">
        <v>45046</v>
      </c>
      <c r="BE410" s="232">
        <v>45046</v>
      </c>
      <c r="BF410" s="239" t="s">
        <v>528</v>
      </c>
      <c r="BG410" s="230" t="s">
        <v>711</v>
      </c>
      <c r="BH410" s="230"/>
      <c r="BI410" s="240"/>
      <c r="BJ410" s="241"/>
      <c r="BK410" s="242" t="s">
        <v>468</v>
      </c>
      <c r="BL410" s="242"/>
      <c r="BM410" s="242" t="s">
        <v>498</v>
      </c>
      <c r="BN410" s="231" t="s">
        <v>200</v>
      </c>
      <c r="BO410" s="231">
        <f t="shared" si="132"/>
        <v>2023</v>
      </c>
      <c r="BP410" s="231">
        <f t="shared" si="133"/>
        <v>2</v>
      </c>
      <c r="BQ410" s="231" t="str">
        <f t="shared" si="143"/>
        <v>MMMM</v>
      </c>
      <c r="BR410" s="231" t="s">
        <v>232</v>
      </c>
      <c r="BS410" s="231">
        <f t="shared" si="135"/>
        <v>30</v>
      </c>
      <c r="BT410" s="231"/>
      <c r="BU410" s="231"/>
      <c r="BV410" s="231"/>
      <c r="BW410" s="231"/>
      <c r="BX410" s="231"/>
      <c r="BY410" s="231"/>
      <c r="BZ410" s="238">
        <f t="shared" si="136"/>
        <v>0</v>
      </c>
      <c r="CA410" s="231"/>
      <c r="CB410" s="231" t="str">
        <f>+IF(BN410="йирик",CONCATENATE(E410," Инвестициялар, саноат ва савдо бош бошқармаси бошлиғи"),IF(BN410="ўрта",CONCATENATE(E410," Инвестициялар, саноат ва савдо бош бошқармаси бошлиғи биринчи ўринбосари"),_xlfn.CONCAT(F410," ҳокими ўринбосари")))</f>
        <v>Ҳазорасп тумани ҳокими ўринбосари</v>
      </c>
      <c r="CC410" s="231" t="s">
        <v>304</v>
      </c>
      <c r="CD410" s="231" t="s">
        <v>305</v>
      </c>
      <c r="CE410" s="231" t="s">
        <v>206</v>
      </c>
      <c r="CF410" s="231" t="s">
        <v>1650</v>
      </c>
      <c r="CG410" s="231" t="s">
        <v>472</v>
      </c>
      <c r="CH410" s="231"/>
      <c r="CI410" s="231"/>
      <c r="CJ410" s="231"/>
      <c r="CK410" s="243">
        <v>1</v>
      </c>
      <c r="CL410" s="243">
        <v>1</v>
      </c>
      <c r="CM410" s="244">
        <f t="shared" si="139"/>
        <v>0</v>
      </c>
      <c r="CN410" s="243"/>
      <c r="CO410" s="243">
        <f t="shared" si="140"/>
        <v>0</v>
      </c>
      <c r="CP410" s="245">
        <f t="shared" si="141"/>
        <v>-5</v>
      </c>
      <c r="CR410" s="226"/>
    </row>
    <row r="411" spans="1:96" s="246" customFormat="1" ht="39" customHeight="1" x14ac:dyDescent="0.25">
      <c r="A411" s="227">
        <v>6</v>
      </c>
      <c r="B411" s="228">
        <f t="shared" si="138"/>
        <v>402</v>
      </c>
      <c r="C411" s="229">
        <v>19440</v>
      </c>
      <c r="D411" s="228" t="s">
        <v>185</v>
      </c>
      <c r="E411" s="228" t="s">
        <v>2</v>
      </c>
      <c r="F411" s="230" t="s">
        <v>9</v>
      </c>
      <c r="G411" s="231" t="s">
        <v>1765</v>
      </c>
      <c r="H411" s="231" t="s">
        <v>1679</v>
      </c>
      <c r="I411" s="230" t="s">
        <v>1766</v>
      </c>
      <c r="J411" s="232">
        <f t="shared" si="129"/>
        <v>0</v>
      </c>
      <c r="K411" s="232">
        <v>44997</v>
      </c>
      <c r="L411" s="230" t="s">
        <v>189</v>
      </c>
      <c r="M411" s="233">
        <v>306258575</v>
      </c>
      <c r="N411" s="228" t="s">
        <v>72</v>
      </c>
      <c r="O411" s="228" t="s">
        <v>277</v>
      </c>
      <c r="P411" s="230" t="s">
        <v>193</v>
      </c>
      <c r="Q411" s="230" t="s">
        <v>355</v>
      </c>
      <c r="R411" s="230"/>
      <c r="S411" s="230" t="s">
        <v>195</v>
      </c>
      <c r="T411" s="230" t="s">
        <v>184</v>
      </c>
      <c r="U411" s="234">
        <v>350</v>
      </c>
      <c r="V411" s="234">
        <v>290</v>
      </c>
      <c r="W411" s="234">
        <v>0</v>
      </c>
      <c r="X411" s="234">
        <v>0</v>
      </c>
      <c r="Y411" s="234">
        <v>14</v>
      </c>
      <c r="Z411" s="235">
        <f t="shared" si="144"/>
        <v>1050</v>
      </c>
      <c r="AA411" s="235">
        <f t="shared" si="144"/>
        <v>1050</v>
      </c>
      <c r="AB411" s="236">
        <f t="shared" si="144"/>
        <v>1050</v>
      </c>
      <c r="AC411" s="236">
        <f t="shared" si="144"/>
        <v>1050</v>
      </c>
      <c r="AD411" s="234">
        <v>300</v>
      </c>
      <c r="AE411" s="234">
        <v>300</v>
      </c>
      <c r="AF411" s="237">
        <v>300</v>
      </c>
      <c r="AG411" s="237">
        <v>300</v>
      </c>
      <c r="AH411" s="234">
        <v>750</v>
      </c>
      <c r="AI411" s="234">
        <v>750</v>
      </c>
      <c r="AJ411" s="237">
        <v>750</v>
      </c>
      <c r="AK411" s="237">
        <v>750</v>
      </c>
      <c r="AL411" s="234"/>
      <c r="AM411" s="234">
        <v>0</v>
      </c>
      <c r="AN411" s="237">
        <v>0</v>
      </c>
      <c r="AO411" s="237">
        <v>0</v>
      </c>
      <c r="AP411" s="234"/>
      <c r="AQ411" s="234">
        <v>0</v>
      </c>
      <c r="AR411" s="237">
        <v>0</v>
      </c>
      <c r="AS411" s="237">
        <v>0</v>
      </c>
      <c r="AT411" s="230"/>
      <c r="AU411" s="230"/>
      <c r="AV411" s="238">
        <f t="shared" si="145"/>
        <v>2</v>
      </c>
      <c r="AW411" s="238">
        <f t="shared" si="145"/>
        <v>5</v>
      </c>
      <c r="AX411" s="234">
        <v>2</v>
      </c>
      <c r="AY411" s="234">
        <v>5</v>
      </c>
      <c r="AZ411" s="229"/>
      <c r="BA411" s="234">
        <v>0</v>
      </c>
      <c r="BB411" s="229"/>
      <c r="BC411" s="234">
        <v>0</v>
      </c>
      <c r="BD411" s="232">
        <v>44997</v>
      </c>
      <c r="BE411" s="232">
        <v>44999</v>
      </c>
      <c r="BF411" s="239" t="s">
        <v>343</v>
      </c>
      <c r="BG411" s="230" t="s">
        <v>231</v>
      </c>
      <c r="BH411" s="230">
        <v>0</v>
      </c>
      <c r="BI411" s="240"/>
      <c r="BJ411" s="241">
        <v>0</v>
      </c>
      <c r="BK411" s="242" t="s">
        <v>468</v>
      </c>
      <c r="BL411" s="242"/>
      <c r="BM411" s="242" t="s">
        <v>498</v>
      </c>
      <c r="BN411" s="231" t="s">
        <v>200</v>
      </c>
      <c r="BO411" s="231">
        <f t="shared" si="132"/>
        <v>2023</v>
      </c>
      <c r="BP411" s="231">
        <f t="shared" si="133"/>
        <v>1</v>
      </c>
      <c r="BQ411" s="231" t="str">
        <f t="shared" si="143"/>
        <v>MMMM</v>
      </c>
      <c r="BR411" s="231" t="s">
        <v>255</v>
      </c>
      <c r="BS411" s="231">
        <f t="shared" si="135"/>
        <v>12</v>
      </c>
      <c r="BT411" s="231">
        <v>17</v>
      </c>
      <c r="BU411" s="231" t="s">
        <v>481</v>
      </c>
      <c r="BV411" s="231">
        <v>1</v>
      </c>
      <c r="BW411" s="231"/>
      <c r="BX411" s="231"/>
      <c r="BY411" s="231"/>
      <c r="BZ411" s="238">
        <f t="shared" si="136"/>
        <v>3</v>
      </c>
      <c r="CA411" s="231"/>
      <c r="CB411" s="231" t="str">
        <f>+IF(BN411="йирик",CONCATENATE(E411," Инвестициялар, саноат ва савдо бош бошқармаси бошлиғи"),IF(BN411="ўрта",CONCATENATE(E411," Инвестициялар, саноат ва савдо бош бошқармаси бошлиғи биринчи ўринбосари"),_xlfn.CONCAT(F411," ҳокими ўринбосари")))</f>
        <v>Ҳазорасп тумани ҳокими ўринбосари</v>
      </c>
      <c r="CC411" s="231" t="s">
        <v>358</v>
      </c>
      <c r="CD411" s="231" t="s">
        <v>359</v>
      </c>
      <c r="CE411" s="231" t="s">
        <v>204</v>
      </c>
      <c r="CF411" s="231" t="s">
        <v>1637</v>
      </c>
      <c r="CG411" s="231" t="s">
        <v>206</v>
      </c>
      <c r="CH411" s="231"/>
      <c r="CI411" s="231"/>
      <c r="CJ411" s="231"/>
      <c r="CK411" s="243">
        <v>6</v>
      </c>
      <c r="CL411" s="243">
        <v>7</v>
      </c>
      <c r="CM411" s="244">
        <f t="shared" si="139"/>
        <v>1</v>
      </c>
      <c r="CN411" s="243">
        <v>4</v>
      </c>
      <c r="CO411" s="243">
        <f t="shared" si="140"/>
        <v>5</v>
      </c>
      <c r="CP411" s="245">
        <f t="shared" si="141"/>
        <v>3</v>
      </c>
      <c r="CR411" s="226"/>
    </row>
    <row r="412" spans="1:96" s="246" customFormat="1" ht="39" customHeight="1" x14ac:dyDescent="0.25">
      <c r="A412" s="227">
        <v>6</v>
      </c>
      <c r="B412" s="228">
        <f t="shared" si="138"/>
        <v>403</v>
      </c>
      <c r="C412" s="229">
        <v>36741</v>
      </c>
      <c r="D412" s="228" t="s">
        <v>222</v>
      </c>
      <c r="E412" s="228" t="s">
        <v>2</v>
      </c>
      <c r="F412" s="230" t="s">
        <v>9</v>
      </c>
      <c r="G412" s="231" t="s">
        <v>1767</v>
      </c>
      <c r="H412" s="231" t="s">
        <v>1634</v>
      </c>
      <c r="I412" s="230" t="s">
        <v>1768</v>
      </c>
      <c r="J412" s="232">
        <f t="shared" si="129"/>
        <v>0</v>
      </c>
      <c r="K412" s="232">
        <v>45261</v>
      </c>
      <c r="L412" s="230" t="s">
        <v>189</v>
      </c>
      <c r="M412" s="242">
        <v>306133447</v>
      </c>
      <c r="N412" s="230" t="s">
        <v>1636</v>
      </c>
      <c r="O412" s="230" t="s">
        <v>252</v>
      </c>
      <c r="P412" s="230" t="s">
        <v>193</v>
      </c>
      <c r="Q412" s="230" t="s">
        <v>355</v>
      </c>
      <c r="R412" s="230">
        <v>0</v>
      </c>
      <c r="S412" s="230">
        <v>0</v>
      </c>
      <c r="T412" s="230">
        <v>0</v>
      </c>
      <c r="U412" s="230">
        <v>0</v>
      </c>
      <c r="V412" s="230">
        <v>0</v>
      </c>
      <c r="W412" s="230">
        <v>0</v>
      </c>
      <c r="X412" s="230">
        <v>0</v>
      </c>
      <c r="Y412" s="234">
        <v>13</v>
      </c>
      <c r="Z412" s="235">
        <f t="shared" si="144"/>
        <v>804</v>
      </c>
      <c r="AA412" s="235">
        <f t="shared" si="144"/>
        <v>804</v>
      </c>
      <c r="AB412" s="236">
        <f t="shared" si="144"/>
        <v>804</v>
      </c>
      <c r="AC412" s="236">
        <f t="shared" si="144"/>
        <v>804</v>
      </c>
      <c r="AD412" s="234">
        <v>244</v>
      </c>
      <c r="AE412" s="234">
        <v>244</v>
      </c>
      <c r="AF412" s="236">
        <v>304</v>
      </c>
      <c r="AG412" s="236">
        <v>304</v>
      </c>
      <c r="AH412" s="234">
        <v>560</v>
      </c>
      <c r="AI412" s="234">
        <v>560</v>
      </c>
      <c r="AJ412" s="237">
        <v>500</v>
      </c>
      <c r="AK412" s="237">
        <v>500</v>
      </c>
      <c r="AL412" s="234"/>
      <c r="AM412" s="234">
        <v>0</v>
      </c>
      <c r="AN412" s="237">
        <v>0</v>
      </c>
      <c r="AO412" s="237">
        <v>0</v>
      </c>
      <c r="AP412" s="234"/>
      <c r="AQ412" s="234">
        <v>0</v>
      </c>
      <c r="AR412" s="236">
        <v>0</v>
      </c>
      <c r="AS412" s="236">
        <v>0</v>
      </c>
      <c r="AT412" s="230"/>
      <c r="AU412" s="230"/>
      <c r="AV412" s="238">
        <f t="shared" si="145"/>
        <v>6</v>
      </c>
      <c r="AW412" s="238">
        <f t="shared" si="145"/>
        <v>6</v>
      </c>
      <c r="AX412" s="234">
        <v>6</v>
      </c>
      <c r="AY412" s="234">
        <v>6</v>
      </c>
      <c r="AZ412" s="229"/>
      <c r="BA412" s="234">
        <v>0</v>
      </c>
      <c r="BB412" s="229"/>
      <c r="BC412" s="234">
        <v>0</v>
      </c>
      <c r="BD412" s="232">
        <v>45261</v>
      </c>
      <c r="BE412" s="232">
        <v>45092</v>
      </c>
      <c r="BF412" s="239" t="s">
        <v>606</v>
      </c>
      <c r="BG412" s="230" t="s">
        <v>332</v>
      </c>
      <c r="BH412" s="230"/>
      <c r="BI412" s="240"/>
      <c r="BJ412" s="241"/>
      <c r="BK412" s="242" t="s">
        <v>468</v>
      </c>
      <c r="BL412" s="242"/>
      <c r="BM412" s="242" t="s">
        <v>498</v>
      </c>
      <c r="BN412" s="231" t="s">
        <v>200</v>
      </c>
      <c r="BO412" s="231">
        <f t="shared" si="132"/>
        <v>2023</v>
      </c>
      <c r="BP412" s="231">
        <f t="shared" si="133"/>
        <v>4</v>
      </c>
      <c r="BQ412" s="231" t="str">
        <f t="shared" si="143"/>
        <v>MMMM</v>
      </c>
      <c r="BR412" s="231"/>
      <c r="BS412" s="231">
        <f t="shared" si="135"/>
        <v>1</v>
      </c>
      <c r="BT412" s="231"/>
      <c r="BU412" s="231" t="s">
        <v>241</v>
      </c>
      <c r="BV412" s="231"/>
      <c r="BW412" s="231"/>
      <c r="BX412" s="231"/>
      <c r="BY412" s="231"/>
      <c r="BZ412" s="238">
        <f t="shared" si="136"/>
        <v>0</v>
      </c>
      <c r="CA412" s="231"/>
      <c r="CB412" s="231"/>
      <c r="CC412" s="231" t="s">
        <v>358</v>
      </c>
      <c r="CD412" s="231" t="s">
        <v>359</v>
      </c>
      <c r="CE412" s="231" t="s">
        <v>204</v>
      </c>
      <c r="CF412" s="231" t="s">
        <v>1637</v>
      </c>
      <c r="CG412" s="231" t="s">
        <v>206</v>
      </c>
      <c r="CH412" s="231"/>
      <c r="CI412" s="231"/>
      <c r="CJ412" s="231"/>
      <c r="CK412" s="243">
        <v>2</v>
      </c>
      <c r="CL412" s="243">
        <v>2</v>
      </c>
      <c r="CM412" s="244">
        <f t="shared" si="139"/>
        <v>0</v>
      </c>
      <c r="CN412" s="243"/>
      <c r="CO412" s="243">
        <f t="shared" si="140"/>
        <v>0</v>
      </c>
      <c r="CP412" s="245">
        <f t="shared" si="141"/>
        <v>-6</v>
      </c>
      <c r="CR412" s="226"/>
    </row>
    <row r="413" spans="1:96" s="246" customFormat="1" ht="39" customHeight="1" x14ac:dyDescent="0.25">
      <c r="A413" s="227">
        <v>6</v>
      </c>
      <c r="B413" s="228">
        <f t="shared" si="138"/>
        <v>404</v>
      </c>
      <c r="C413" s="229">
        <v>36738</v>
      </c>
      <c r="D413" s="228" t="s">
        <v>222</v>
      </c>
      <c r="E413" s="228" t="s">
        <v>2</v>
      </c>
      <c r="F413" s="230" t="s">
        <v>9</v>
      </c>
      <c r="G413" s="231" t="s">
        <v>1769</v>
      </c>
      <c r="H413" s="231" t="s">
        <v>1726</v>
      </c>
      <c r="I413" s="230" t="s">
        <v>1770</v>
      </c>
      <c r="J413" s="232">
        <f t="shared" si="129"/>
        <v>0</v>
      </c>
      <c r="K413" s="232">
        <v>45261</v>
      </c>
      <c r="L413" s="230" t="s">
        <v>189</v>
      </c>
      <c r="M413" s="242">
        <v>305958876</v>
      </c>
      <c r="N413" s="230" t="s">
        <v>213</v>
      </c>
      <c r="O413" s="230" t="s">
        <v>252</v>
      </c>
      <c r="P413" s="230" t="s">
        <v>193</v>
      </c>
      <c r="Q413" s="230" t="s">
        <v>447</v>
      </c>
      <c r="R413" s="230">
        <v>0</v>
      </c>
      <c r="S413" s="230">
        <v>0</v>
      </c>
      <c r="T413" s="230">
        <v>0</v>
      </c>
      <c r="U413" s="230">
        <v>0</v>
      </c>
      <c r="V413" s="230">
        <v>0</v>
      </c>
      <c r="W413" s="230">
        <v>0</v>
      </c>
      <c r="X413" s="230">
        <v>0</v>
      </c>
      <c r="Y413" s="234">
        <v>5</v>
      </c>
      <c r="Z413" s="235">
        <f t="shared" si="144"/>
        <v>300</v>
      </c>
      <c r="AA413" s="235">
        <f t="shared" si="144"/>
        <v>300</v>
      </c>
      <c r="AB413" s="236">
        <f t="shared" si="144"/>
        <v>300</v>
      </c>
      <c r="AC413" s="236">
        <f t="shared" si="144"/>
        <v>300</v>
      </c>
      <c r="AD413" s="234">
        <v>200</v>
      </c>
      <c r="AE413" s="234">
        <v>200</v>
      </c>
      <c r="AF413" s="237">
        <v>200</v>
      </c>
      <c r="AG413" s="237">
        <v>200</v>
      </c>
      <c r="AH413" s="234">
        <v>100</v>
      </c>
      <c r="AI413" s="234">
        <v>100</v>
      </c>
      <c r="AJ413" s="237">
        <v>100</v>
      </c>
      <c r="AK413" s="237">
        <v>100</v>
      </c>
      <c r="AL413" s="234"/>
      <c r="AM413" s="234">
        <v>0</v>
      </c>
      <c r="AN413" s="237">
        <v>0</v>
      </c>
      <c r="AO413" s="237">
        <v>0</v>
      </c>
      <c r="AP413" s="234"/>
      <c r="AQ413" s="234">
        <v>0</v>
      </c>
      <c r="AR413" s="237">
        <v>0</v>
      </c>
      <c r="AS413" s="237">
        <v>0</v>
      </c>
      <c r="AT413" s="230"/>
      <c r="AU413" s="230"/>
      <c r="AV413" s="238">
        <f t="shared" si="145"/>
        <v>6</v>
      </c>
      <c r="AW413" s="238">
        <f t="shared" si="145"/>
        <v>6</v>
      </c>
      <c r="AX413" s="234">
        <v>6</v>
      </c>
      <c r="AY413" s="234">
        <v>6</v>
      </c>
      <c r="AZ413" s="229"/>
      <c r="BA413" s="234">
        <v>0</v>
      </c>
      <c r="BB413" s="229"/>
      <c r="BC413" s="234">
        <v>0</v>
      </c>
      <c r="BD413" s="232">
        <v>45261</v>
      </c>
      <c r="BE413" s="232">
        <v>45008</v>
      </c>
      <c r="BF413" s="239" t="s">
        <v>462</v>
      </c>
      <c r="BG413" s="230" t="s">
        <v>332</v>
      </c>
      <c r="BH413" s="230"/>
      <c r="BI413" s="240"/>
      <c r="BJ413" s="241"/>
      <c r="BK413" s="242" t="s">
        <v>468</v>
      </c>
      <c r="BL413" s="242"/>
      <c r="BM413" s="242" t="s">
        <v>498</v>
      </c>
      <c r="BN413" s="231" t="s">
        <v>200</v>
      </c>
      <c r="BO413" s="231">
        <f t="shared" si="132"/>
        <v>2023</v>
      </c>
      <c r="BP413" s="231">
        <f t="shared" si="133"/>
        <v>4</v>
      </c>
      <c r="BQ413" s="231" t="str">
        <f t="shared" si="143"/>
        <v>MMMM</v>
      </c>
      <c r="BR413" s="231"/>
      <c r="BS413" s="231">
        <f t="shared" si="135"/>
        <v>1</v>
      </c>
      <c r="BT413" s="231">
        <v>24</v>
      </c>
      <c r="BU413" s="231" t="s">
        <v>255</v>
      </c>
      <c r="BV413" s="231">
        <v>1</v>
      </c>
      <c r="BW413" s="231"/>
      <c r="BX413" s="231"/>
      <c r="BY413" s="231"/>
      <c r="BZ413" s="238">
        <f t="shared" si="136"/>
        <v>0</v>
      </c>
      <c r="CA413" s="231"/>
      <c r="CB413" s="231"/>
      <c r="CC413" s="231" t="s">
        <v>202</v>
      </c>
      <c r="CD413" s="231" t="s">
        <v>1660</v>
      </c>
      <c r="CE413" s="231" t="s">
        <v>204</v>
      </c>
      <c r="CF413" s="231" t="s">
        <v>1637</v>
      </c>
      <c r="CG413" s="231" t="s">
        <v>206</v>
      </c>
      <c r="CH413" s="231"/>
      <c r="CI413" s="231"/>
      <c r="CJ413" s="231"/>
      <c r="CK413" s="243">
        <v>3</v>
      </c>
      <c r="CL413" s="243">
        <v>0</v>
      </c>
      <c r="CM413" s="244">
        <f t="shared" si="139"/>
        <v>-3</v>
      </c>
      <c r="CN413" s="243"/>
      <c r="CO413" s="243">
        <f t="shared" si="140"/>
        <v>-3</v>
      </c>
      <c r="CP413" s="245">
        <f t="shared" si="141"/>
        <v>-9</v>
      </c>
      <c r="CR413" s="226"/>
    </row>
    <row r="414" spans="1:96" s="246" customFormat="1" ht="39" customHeight="1" x14ac:dyDescent="0.25">
      <c r="A414" s="227">
        <v>6</v>
      </c>
      <c r="B414" s="228">
        <f t="shared" si="138"/>
        <v>405</v>
      </c>
      <c r="C414" s="229">
        <v>19500</v>
      </c>
      <c r="D414" s="228" t="s">
        <v>185</v>
      </c>
      <c r="E414" s="228" t="s">
        <v>2</v>
      </c>
      <c r="F414" s="230" t="s">
        <v>9</v>
      </c>
      <c r="G414" s="231" t="s">
        <v>1771</v>
      </c>
      <c r="H414" s="231" t="s">
        <v>1736</v>
      </c>
      <c r="I414" s="230" t="s">
        <v>1772</v>
      </c>
      <c r="J414" s="232">
        <f t="shared" si="129"/>
        <v>0</v>
      </c>
      <c r="K414" s="232">
        <v>45200</v>
      </c>
      <c r="L414" s="230" t="s">
        <v>189</v>
      </c>
      <c r="M414" s="233">
        <v>305889392</v>
      </c>
      <c r="N414" s="228" t="s">
        <v>213</v>
      </c>
      <c r="O414" s="228" t="s">
        <v>252</v>
      </c>
      <c r="P414" s="230" t="s">
        <v>193</v>
      </c>
      <c r="Q414" s="230" t="s">
        <v>355</v>
      </c>
      <c r="R414" s="230"/>
      <c r="S414" s="230" t="s">
        <v>195</v>
      </c>
      <c r="T414" s="230" t="s">
        <v>184</v>
      </c>
      <c r="U414" s="234">
        <v>1120</v>
      </c>
      <c r="V414" s="234">
        <v>280</v>
      </c>
      <c r="W414" s="234">
        <v>0</v>
      </c>
      <c r="X414" s="234">
        <v>0</v>
      </c>
      <c r="Y414" s="234">
        <v>168</v>
      </c>
      <c r="Z414" s="235">
        <f t="shared" si="144"/>
        <v>3690</v>
      </c>
      <c r="AA414" s="235">
        <f t="shared" si="144"/>
        <v>3690</v>
      </c>
      <c r="AB414" s="236">
        <f t="shared" si="144"/>
        <v>3690</v>
      </c>
      <c r="AC414" s="236">
        <f t="shared" si="144"/>
        <v>3690</v>
      </c>
      <c r="AD414" s="234">
        <v>2500</v>
      </c>
      <c r="AE414" s="234">
        <v>2500</v>
      </c>
      <c r="AF414" s="237">
        <v>2500</v>
      </c>
      <c r="AG414" s="237">
        <v>2500</v>
      </c>
      <c r="AH414" s="234"/>
      <c r="AI414" s="234">
        <v>0</v>
      </c>
      <c r="AJ414" s="237">
        <v>1190</v>
      </c>
      <c r="AK414" s="237">
        <v>1190</v>
      </c>
      <c r="AL414" s="234">
        <v>100</v>
      </c>
      <c r="AM414" s="234">
        <v>100</v>
      </c>
      <c r="AN414" s="237">
        <v>0</v>
      </c>
      <c r="AO414" s="237">
        <v>0</v>
      </c>
      <c r="AP414" s="234"/>
      <c r="AQ414" s="234">
        <v>0</v>
      </c>
      <c r="AR414" s="237">
        <v>0</v>
      </c>
      <c r="AS414" s="237">
        <v>0</v>
      </c>
      <c r="AT414" s="230"/>
      <c r="AU414" s="230"/>
      <c r="AV414" s="238">
        <f t="shared" si="145"/>
        <v>6</v>
      </c>
      <c r="AW414" s="238">
        <f t="shared" si="145"/>
        <v>35</v>
      </c>
      <c r="AX414" s="234">
        <v>3</v>
      </c>
      <c r="AY414" s="234">
        <v>35</v>
      </c>
      <c r="AZ414" s="229">
        <v>3</v>
      </c>
      <c r="BA414" s="234">
        <v>0</v>
      </c>
      <c r="BB414" s="229"/>
      <c r="BC414" s="234">
        <v>0</v>
      </c>
      <c r="BD414" s="232">
        <v>45200</v>
      </c>
      <c r="BE414" s="232">
        <v>45009</v>
      </c>
      <c r="BF414" s="239" t="s">
        <v>448</v>
      </c>
      <c r="BG414" s="230" t="s">
        <v>357</v>
      </c>
      <c r="BH414" s="230">
        <v>0</v>
      </c>
      <c r="BI414" s="240"/>
      <c r="BJ414" s="241">
        <v>0</v>
      </c>
      <c r="BK414" s="242" t="s">
        <v>468</v>
      </c>
      <c r="BL414" s="242"/>
      <c r="BM414" s="242" t="s">
        <v>498</v>
      </c>
      <c r="BN414" s="231" t="s">
        <v>200</v>
      </c>
      <c r="BO414" s="231">
        <f t="shared" si="132"/>
        <v>2023</v>
      </c>
      <c r="BP414" s="231">
        <f t="shared" si="133"/>
        <v>4</v>
      </c>
      <c r="BQ414" s="231" t="str">
        <f t="shared" si="143"/>
        <v>MMMM</v>
      </c>
      <c r="BR414" s="231"/>
      <c r="BS414" s="231">
        <f t="shared" si="135"/>
        <v>1</v>
      </c>
      <c r="BT414" s="231">
        <v>24</v>
      </c>
      <c r="BU414" s="231" t="s">
        <v>255</v>
      </c>
      <c r="BV414" s="231">
        <v>1</v>
      </c>
      <c r="BW414" s="231"/>
      <c r="BX414" s="231"/>
      <c r="BY414" s="231"/>
      <c r="BZ414" s="238">
        <f t="shared" si="136"/>
        <v>29</v>
      </c>
      <c r="CA414" s="231"/>
      <c r="CB414" s="231" t="str">
        <f>+IF(BN414="йирик",CONCATENATE(E414," Инвестициялар, саноат ва савдо бош бошқармаси бошлиғи"),IF(BN414="ўрта",CONCATENATE(E414," Инвестициялар, саноат ва савдо бош бошқармаси бошлиғи биринчи ўринбосари"),_xlfn.CONCAT(F414," ҳокими ўринбосари")))</f>
        <v>Ҳазорасп тумани ҳокими ўринбосари</v>
      </c>
      <c r="CC414" s="231" t="s">
        <v>358</v>
      </c>
      <c r="CD414" s="231" t="s">
        <v>359</v>
      </c>
      <c r="CE414" s="231" t="s">
        <v>204</v>
      </c>
      <c r="CF414" s="231" t="s">
        <v>1637</v>
      </c>
      <c r="CG414" s="231" t="s">
        <v>206</v>
      </c>
      <c r="CH414" s="231"/>
      <c r="CI414" s="231"/>
      <c r="CJ414" s="231"/>
      <c r="CK414" s="243">
        <v>30</v>
      </c>
      <c r="CL414" s="243">
        <v>31</v>
      </c>
      <c r="CM414" s="244">
        <f t="shared" si="139"/>
        <v>1</v>
      </c>
      <c r="CN414" s="243"/>
      <c r="CO414" s="243">
        <f t="shared" si="140"/>
        <v>1</v>
      </c>
      <c r="CP414" s="245">
        <f t="shared" si="141"/>
        <v>-5</v>
      </c>
      <c r="CR414" s="226"/>
    </row>
    <row r="415" spans="1:96" s="246" customFormat="1" ht="39" customHeight="1" x14ac:dyDescent="0.25">
      <c r="A415" s="227">
        <v>6</v>
      </c>
      <c r="B415" s="228">
        <f t="shared" si="138"/>
        <v>406</v>
      </c>
      <c r="C415" s="229">
        <v>19488</v>
      </c>
      <c r="D415" s="228" t="s">
        <v>185</v>
      </c>
      <c r="E415" s="228" t="s">
        <v>2</v>
      </c>
      <c r="F415" s="230" t="s">
        <v>9</v>
      </c>
      <c r="G415" s="231" t="s">
        <v>1773</v>
      </c>
      <c r="H415" s="231" t="s">
        <v>1774</v>
      </c>
      <c r="I415" s="230" t="s">
        <v>1775</v>
      </c>
      <c r="J415" s="232">
        <f t="shared" si="129"/>
        <v>0</v>
      </c>
      <c r="K415" s="232">
        <v>45261</v>
      </c>
      <c r="L415" s="230" t="s">
        <v>189</v>
      </c>
      <c r="M415" s="233">
        <v>305849465</v>
      </c>
      <c r="N415" s="228" t="s">
        <v>1688</v>
      </c>
      <c r="O415" s="228" t="s">
        <v>252</v>
      </c>
      <c r="P415" s="230" t="s">
        <v>213</v>
      </c>
      <c r="Q415" s="230" t="s">
        <v>259</v>
      </c>
      <c r="R415" s="230"/>
      <c r="S415" s="230" t="s">
        <v>215</v>
      </c>
      <c r="T415" s="230">
        <v>25</v>
      </c>
      <c r="U415" s="234">
        <v>2100</v>
      </c>
      <c r="V415" s="234">
        <v>84</v>
      </c>
      <c r="W415" s="234">
        <v>0</v>
      </c>
      <c r="X415" s="234">
        <v>0</v>
      </c>
      <c r="Y415" s="234">
        <v>315</v>
      </c>
      <c r="Z415" s="235">
        <f t="shared" si="144"/>
        <v>5985</v>
      </c>
      <c r="AA415" s="235">
        <f t="shared" si="144"/>
        <v>5985</v>
      </c>
      <c r="AB415" s="236">
        <f t="shared" si="144"/>
        <v>4930</v>
      </c>
      <c r="AC415" s="236">
        <f t="shared" si="144"/>
        <v>4930</v>
      </c>
      <c r="AD415" s="234">
        <v>4200</v>
      </c>
      <c r="AE415" s="234">
        <v>4200</v>
      </c>
      <c r="AF415" s="237">
        <v>4200</v>
      </c>
      <c r="AG415" s="237">
        <v>4200</v>
      </c>
      <c r="AH415" s="234"/>
      <c r="AI415" s="234">
        <v>0</v>
      </c>
      <c r="AJ415" s="237">
        <v>730</v>
      </c>
      <c r="AK415" s="237">
        <v>730</v>
      </c>
      <c r="AL415" s="234">
        <v>150</v>
      </c>
      <c r="AM415" s="234">
        <v>150</v>
      </c>
      <c r="AN415" s="237">
        <v>0</v>
      </c>
      <c r="AO415" s="237">
        <v>0</v>
      </c>
      <c r="AP415" s="234"/>
      <c r="AQ415" s="234">
        <v>0</v>
      </c>
      <c r="AR415" s="237">
        <v>0</v>
      </c>
      <c r="AS415" s="237">
        <v>0</v>
      </c>
      <c r="AT415" s="230"/>
      <c r="AU415" s="230"/>
      <c r="AV415" s="238">
        <f t="shared" si="145"/>
        <v>10</v>
      </c>
      <c r="AW415" s="238">
        <f t="shared" si="145"/>
        <v>10</v>
      </c>
      <c r="AX415" s="234">
        <v>8</v>
      </c>
      <c r="AY415" s="234">
        <v>10</v>
      </c>
      <c r="AZ415" s="229">
        <v>2</v>
      </c>
      <c r="BA415" s="234">
        <v>0</v>
      </c>
      <c r="BB415" s="229"/>
      <c r="BC415" s="234">
        <v>0</v>
      </c>
      <c r="BD415" s="232">
        <v>45261</v>
      </c>
      <c r="BE415" s="232">
        <v>45104</v>
      </c>
      <c r="BF415" s="239" t="s">
        <v>1514</v>
      </c>
      <c r="BG415" s="230" t="s">
        <v>1776</v>
      </c>
      <c r="BH415" s="230">
        <v>0</v>
      </c>
      <c r="BI415" s="240"/>
      <c r="BJ415" s="241">
        <v>0</v>
      </c>
      <c r="BK415" s="242" t="s">
        <v>468</v>
      </c>
      <c r="BL415" s="242"/>
      <c r="BM415" s="242" t="s">
        <v>498</v>
      </c>
      <c r="BN415" s="231" t="s">
        <v>641</v>
      </c>
      <c r="BO415" s="231">
        <f t="shared" si="132"/>
        <v>2023</v>
      </c>
      <c r="BP415" s="231">
        <f t="shared" si="133"/>
        <v>4</v>
      </c>
      <c r="BQ415" s="231" t="str">
        <f t="shared" si="143"/>
        <v>MMMM</v>
      </c>
      <c r="BR415" s="231"/>
      <c r="BS415" s="231">
        <f t="shared" si="135"/>
        <v>1</v>
      </c>
      <c r="BT415" s="231"/>
      <c r="BU415" s="231" t="s">
        <v>241</v>
      </c>
      <c r="BV415" s="231"/>
      <c r="BW415" s="231"/>
      <c r="BX415" s="231"/>
      <c r="BY415" s="231"/>
      <c r="BZ415" s="238">
        <f t="shared" si="136"/>
        <v>0</v>
      </c>
      <c r="CA415" s="231"/>
      <c r="CB415" s="231" t="str">
        <f>+IF(BN415="йирик",CONCATENATE(E415," Инвестициялар, саноат ва савдо бош бошқармаси бошлиғи"),IF(BN415="ўрта",CONCATENATE(E415," Инвестициялар, саноат ва савдо бош бошқармаси бошлиғи биринчи ўринбосари"),_xlfn.CONCAT(F415," ҳокими ўринбосари")))</f>
        <v>Хоразм вилояти Инвестициялар, саноат ва савдо бош бошқармаси бошлиғи биринчи ўринбосари</v>
      </c>
      <c r="CC415" s="231" t="s">
        <v>297</v>
      </c>
      <c r="CD415" s="231" t="s">
        <v>344</v>
      </c>
      <c r="CE415" s="231" t="s">
        <v>206</v>
      </c>
      <c r="CF415" s="231" t="s">
        <v>1650</v>
      </c>
      <c r="CG415" s="231" t="s">
        <v>472</v>
      </c>
      <c r="CH415" s="231"/>
      <c r="CI415" s="231"/>
      <c r="CJ415" s="231"/>
      <c r="CK415" s="243">
        <v>3</v>
      </c>
      <c r="CL415" s="243">
        <v>5</v>
      </c>
      <c r="CM415" s="244">
        <f t="shared" si="139"/>
        <v>2</v>
      </c>
      <c r="CN415" s="243">
        <v>5</v>
      </c>
      <c r="CO415" s="243">
        <f t="shared" si="140"/>
        <v>7</v>
      </c>
      <c r="CP415" s="245">
        <f t="shared" si="141"/>
        <v>-3</v>
      </c>
      <c r="CR415" s="226"/>
    </row>
    <row r="416" spans="1:96" s="246" customFormat="1" ht="39" customHeight="1" x14ac:dyDescent="0.25">
      <c r="A416" s="227">
        <v>6</v>
      </c>
      <c r="B416" s="228">
        <f t="shared" si="138"/>
        <v>407</v>
      </c>
      <c r="C416" s="229">
        <v>20651</v>
      </c>
      <c r="D416" s="228" t="s">
        <v>333</v>
      </c>
      <c r="E416" s="228" t="s">
        <v>2</v>
      </c>
      <c r="F416" s="230" t="s">
        <v>9</v>
      </c>
      <c r="G416" s="231" t="s">
        <v>1777</v>
      </c>
      <c r="H416" s="231" t="s">
        <v>1778</v>
      </c>
      <c r="I416" s="230" t="s">
        <v>1779</v>
      </c>
      <c r="J416" s="232">
        <f t="shared" si="129"/>
        <v>0</v>
      </c>
      <c r="K416" s="232">
        <v>45108</v>
      </c>
      <c r="L416" s="230" t="s">
        <v>189</v>
      </c>
      <c r="M416" s="233">
        <v>305843023</v>
      </c>
      <c r="N416" s="228" t="s">
        <v>213</v>
      </c>
      <c r="O416" s="228" t="s">
        <v>252</v>
      </c>
      <c r="P416" s="230" t="s">
        <v>213</v>
      </c>
      <c r="Q416" s="230" t="s">
        <v>550</v>
      </c>
      <c r="R416" s="230"/>
      <c r="S416" s="230" t="s">
        <v>1780</v>
      </c>
      <c r="T416" s="230">
        <v>18000</v>
      </c>
      <c r="U416" s="234">
        <v>850</v>
      </c>
      <c r="V416" s="234">
        <v>297.5</v>
      </c>
      <c r="W416" s="234">
        <v>10</v>
      </c>
      <c r="X416" s="234">
        <v>0</v>
      </c>
      <c r="Y416" s="234">
        <v>34</v>
      </c>
      <c r="Z416" s="235">
        <f t="shared" si="144"/>
        <v>1000</v>
      </c>
      <c r="AA416" s="235">
        <f t="shared" si="144"/>
        <v>1000</v>
      </c>
      <c r="AB416" s="236">
        <f t="shared" si="144"/>
        <v>1000</v>
      </c>
      <c r="AC416" s="236">
        <f t="shared" si="144"/>
        <v>1000</v>
      </c>
      <c r="AD416" s="234">
        <v>300</v>
      </c>
      <c r="AE416" s="234">
        <v>300</v>
      </c>
      <c r="AF416" s="237">
        <v>1000</v>
      </c>
      <c r="AG416" s="237">
        <v>1000</v>
      </c>
      <c r="AH416" s="234">
        <v>700</v>
      </c>
      <c r="AI416" s="234">
        <v>700</v>
      </c>
      <c r="AJ416" s="237">
        <v>0</v>
      </c>
      <c r="AK416" s="237">
        <v>0</v>
      </c>
      <c r="AL416" s="234"/>
      <c r="AM416" s="234">
        <v>0</v>
      </c>
      <c r="AN416" s="237">
        <v>0</v>
      </c>
      <c r="AO416" s="237">
        <v>0</v>
      </c>
      <c r="AP416" s="234"/>
      <c r="AQ416" s="234">
        <v>0</v>
      </c>
      <c r="AR416" s="237">
        <v>0</v>
      </c>
      <c r="AS416" s="237">
        <v>0</v>
      </c>
      <c r="AT416" s="230"/>
      <c r="AU416" s="230"/>
      <c r="AV416" s="238">
        <f t="shared" si="145"/>
        <v>5</v>
      </c>
      <c r="AW416" s="238">
        <f t="shared" si="145"/>
        <v>5</v>
      </c>
      <c r="AX416" s="234">
        <v>5</v>
      </c>
      <c r="AY416" s="234">
        <v>5</v>
      </c>
      <c r="AZ416" s="229"/>
      <c r="BA416" s="234">
        <v>0</v>
      </c>
      <c r="BB416" s="229"/>
      <c r="BC416" s="234">
        <v>0</v>
      </c>
      <c r="BD416" s="232">
        <v>45108</v>
      </c>
      <c r="BE416" s="232">
        <v>45042</v>
      </c>
      <c r="BF416" s="239" t="s">
        <v>338</v>
      </c>
      <c r="BG416" s="230" t="s">
        <v>217</v>
      </c>
      <c r="BH416" s="230">
        <v>0</v>
      </c>
      <c r="BI416" s="240"/>
      <c r="BJ416" s="241">
        <v>0</v>
      </c>
      <c r="BK416" s="242" t="s">
        <v>468</v>
      </c>
      <c r="BL416" s="242"/>
      <c r="BM416" s="242" t="s">
        <v>498</v>
      </c>
      <c r="BN416" s="231" t="s">
        <v>200</v>
      </c>
      <c r="BO416" s="231">
        <f t="shared" si="132"/>
        <v>2023</v>
      </c>
      <c r="BP416" s="231">
        <f t="shared" si="133"/>
        <v>3</v>
      </c>
      <c r="BQ416" s="231" t="str">
        <f t="shared" si="143"/>
        <v>MMMM</v>
      </c>
      <c r="BR416" s="231"/>
      <c r="BS416" s="231">
        <f t="shared" si="135"/>
        <v>1</v>
      </c>
      <c r="BT416" s="231">
        <v>28</v>
      </c>
      <c r="BU416" s="231" t="s">
        <v>232</v>
      </c>
      <c r="BV416" s="231">
        <v>2</v>
      </c>
      <c r="BW416" s="231"/>
      <c r="BX416" s="231"/>
      <c r="BY416" s="231"/>
      <c r="BZ416" s="238">
        <f t="shared" si="136"/>
        <v>0</v>
      </c>
      <c r="CA416" s="231"/>
      <c r="CB416" s="231" t="s">
        <v>1649</v>
      </c>
      <c r="CC416" s="231" t="s">
        <v>552</v>
      </c>
      <c r="CD416" s="231" t="s">
        <v>553</v>
      </c>
      <c r="CE416" s="231" t="s">
        <v>554</v>
      </c>
      <c r="CF416" s="231" t="s">
        <v>1650</v>
      </c>
      <c r="CG416" s="231" t="s">
        <v>472</v>
      </c>
      <c r="CH416" s="231"/>
      <c r="CI416" s="231"/>
      <c r="CJ416" s="231"/>
      <c r="CK416" s="243">
        <v>5</v>
      </c>
      <c r="CL416" s="243">
        <v>3</v>
      </c>
      <c r="CM416" s="244">
        <f t="shared" si="139"/>
        <v>-2</v>
      </c>
      <c r="CN416" s="243"/>
      <c r="CO416" s="243">
        <f t="shared" si="140"/>
        <v>-2</v>
      </c>
      <c r="CP416" s="245">
        <f t="shared" si="141"/>
        <v>-7</v>
      </c>
      <c r="CR416" s="226"/>
    </row>
    <row r="417" spans="1:96" s="246" customFormat="1" ht="39" customHeight="1" x14ac:dyDescent="0.25">
      <c r="A417" s="227">
        <v>6</v>
      </c>
      <c r="B417" s="228">
        <f t="shared" si="138"/>
        <v>408</v>
      </c>
      <c r="C417" s="229">
        <v>19430</v>
      </c>
      <c r="D417" s="228" t="s">
        <v>185</v>
      </c>
      <c r="E417" s="228" t="s">
        <v>2</v>
      </c>
      <c r="F417" s="230" t="s">
        <v>9</v>
      </c>
      <c r="G417" s="231" t="s">
        <v>1781</v>
      </c>
      <c r="H417" s="231" t="s">
        <v>1782</v>
      </c>
      <c r="I417" s="230" t="s">
        <v>1783</v>
      </c>
      <c r="J417" s="232">
        <f t="shared" si="129"/>
        <v>0</v>
      </c>
      <c r="K417" s="232">
        <v>45000</v>
      </c>
      <c r="L417" s="230" t="s">
        <v>189</v>
      </c>
      <c r="M417" s="233">
        <v>305825789</v>
      </c>
      <c r="N417" s="228" t="s">
        <v>1732</v>
      </c>
      <c r="O417" s="228" t="s">
        <v>192</v>
      </c>
      <c r="P417" s="230" t="s">
        <v>193</v>
      </c>
      <c r="Q417" s="230" t="s">
        <v>355</v>
      </c>
      <c r="R417" s="230"/>
      <c r="S417" s="230" t="s">
        <v>195</v>
      </c>
      <c r="T417" s="230" t="s">
        <v>184</v>
      </c>
      <c r="U417" s="234">
        <v>680</v>
      </c>
      <c r="V417" s="234">
        <v>560</v>
      </c>
      <c r="W417" s="234">
        <v>0</v>
      </c>
      <c r="X417" s="234">
        <v>0</v>
      </c>
      <c r="Y417" s="234">
        <v>27.2</v>
      </c>
      <c r="Z417" s="235">
        <f t="shared" si="144"/>
        <v>8000</v>
      </c>
      <c r="AA417" s="235">
        <f t="shared" si="144"/>
        <v>8000</v>
      </c>
      <c r="AB417" s="236">
        <f t="shared" si="144"/>
        <v>8000</v>
      </c>
      <c r="AC417" s="236">
        <f t="shared" si="144"/>
        <v>8000</v>
      </c>
      <c r="AD417" s="234">
        <v>3000</v>
      </c>
      <c r="AE417" s="234">
        <v>3000</v>
      </c>
      <c r="AF417" s="237">
        <v>3000</v>
      </c>
      <c r="AG417" s="237">
        <v>3000</v>
      </c>
      <c r="AH417" s="234">
        <v>5000</v>
      </c>
      <c r="AI417" s="234">
        <v>5000</v>
      </c>
      <c r="AJ417" s="237">
        <v>5000</v>
      </c>
      <c r="AK417" s="237">
        <v>5000</v>
      </c>
      <c r="AL417" s="234"/>
      <c r="AM417" s="234">
        <v>0</v>
      </c>
      <c r="AN417" s="237">
        <v>0</v>
      </c>
      <c r="AO417" s="237">
        <v>0</v>
      </c>
      <c r="AP417" s="234"/>
      <c r="AQ417" s="234">
        <v>0</v>
      </c>
      <c r="AR417" s="237">
        <v>0</v>
      </c>
      <c r="AS417" s="237">
        <v>0</v>
      </c>
      <c r="AT417" s="230"/>
      <c r="AU417" s="230"/>
      <c r="AV417" s="238">
        <f t="shared" si="145"/>
        <v>6</v>
      </c>
      <c r="AW417" s="238">
        <f t="shared" si="145"/>
        <v>6</v>
      </c>
      <c r="AX417" s="234">
        <v>6</v>
      </c>
      <c r="AY417" s="234">
        <v>6</v>
      </c>
      <c r="AZ417" s="229"/>
      <c r="BA417" s="234">
        <v>0</v>
      </c>
      <c r="BB417" s="229"/>
      <c r="BC417" s="234">
        <v>0</v>
      </c>
      <c r="BD417" s="232">
        <v>45000</v>
      </c>
      <c r="BE417" s="232">
        <v>44999</v>
      </c>
      <c r="BF417" s="239" t="s">
        <v>367</v>
      </c>
      <c r="BG417" s="230" t="s">
        <v>1776</v>
      </c>
      <c r="BH417" s="230">
        <v>0</v>
      </c>
      <c r="BI417" s="240"/>
      <c r="BJ417" s="241">
        <v>0</v>
      </c>
      <c r="BK417" s="242" t="s">
        <v>468</v>
      </c>
      <c r="BL417" s="242"/>
      <c r="BM417" s="242" t="s">
        <v>498</v>
      </c>
      <c r="BN417" s="231" t="s">
        <v>641</v>
      </c>
      <c r="BO417" s="231">
        <f t="shared" si="132"/>
        <v>2023</v>
      </c>
      <c r="BP417" s="231">
        <f t="shared" si="133"/>
        <v>1</v>
      </c>
      <c r="BQ417" s="231" t="str">
        <f t="shared" si="143"/>
        <v>MMMM</v>
      </c>
      <c r="BR417" s="231" t="s">
        <v>255</v>
      </c>
      <c r="BS417" s="231">
        <f t="shared" si="135"/>
        <v>15</v>
      </c>
      <c r="BT417" s="231">
        <v>17</v>
      </c>
      <c r="BU417" s="231" t="s">
        <v>481</v>
      </c>
      <c r="BV417" s="231">
        <v>1</v>
      </c>
      <c r="BW417" s="231"/>
      <c r="BX417" s="231"/>
      <c r="BY417" s="231">
        <v>1</v>
      </c>
      <c r="BZ417" s="238">
        <f t="shared" si="136"/>
        <v>0</v>
      </c>
      <c r="CA417" s="231"/>
      <c r="CB417" s="231" t="str">
        <f t="shared" ref="CB417:CB424" si="146">+IF(BN417="йирик",CONCATENATE(E417," Инвестициялар, саноат ва савдо бош бошқармаси бошлиғи"),IF(BN417="ўрта",CONCATENATE(E417," Инвестициялар, саноат ва савдо бош бошқармаси бошлиғи биринчи ўринбосари"),_xlfn.CONCAT(F417," ҳокими ўринбосари")))</f>
        <v>Хоразм вилояти Инвестициялар, саноат ва савдо бош бошқармаси бошлиғи биринчи ўринбосари</v>
      </c>
      <c r="CC417" s="231" t="s">
        <v>358</v>
      </c>
      <c r="CD417" s="231" t="s">
        <v>359</v>
      </c>
      <c r="CE417" s="231" t="s">
        <v>204</v>
      </c>
      <c r="CF417" s="231" t="s">
        <v>1637</v>
      </c>
      <c r="CG417" s="231" t="s">
        <v>206</v>
      </c>
      <c r="CH417" s="231"/>
      <c r="CI417" s="231"/>
      <c r="CJ417" s="231"/>
      <c r="CK417" s="243">
        <v>1</v>
      </c>
      <c r="CL417" s="243">
        <v>7</v>
      </c>
      <c r="CM417" s="244">
        <f t="shared" si="139"/>
        <v>6</v>
      </c>
      <c r="CN417" s="243"/>
      <c r="CO417" s="243">
        <f t="shared" si="140"/>
        <v>6</v>
      </c>
      <c r="CP417" s="245">
        <f t="shared" si="141"/>
        <v>0</v>
      </c>
      <c r="CR417" s="226"/>
    </row>
    <row r="418" spans="1:96" s="246" customFormat="1" ht="39" customHeight="1" x14ac:dyDescent="0.25">
      <c r="A418" s="227">
        <v>8</v>
      </c>
      <c r="B418" s="228">
        <f t="shared" si="138"/>
        <v>409</v>
      </c>
      <c r="C418" s="229">
        <v>19445</v>
      </c>
      <c r="D418" s="228" t="s">
        <v>185</v>
      </c>
      <c r="E418" s="228" t="s">
        <v>2</v>
      </c>
      <c r="F418" s="230" t="s">
        <v>9</v>
      </c>
      <c r="G418" s="231" t="s">
        <v>1784</v>
      </c>
      <c r="H418" s="231" t="s">
        <v>907</v>
      </c>
      <c r="I418" s="230" t="s">
        <v>1785</v>
      </c>
      <c r="J418" s="232">
        <f t="shared" si="129"/>
        <v>0</v>
      </c>
      <c r="K418" s="232">
        <v>45047</v>
      </c>
      <c r="L418" s="230" t="s">
        <v>189</v>
      </c>
      <c r="M418" s="233">
        <v>305418004</v>
      </c>
      <c r="N418" s="228" t="s">
        <v>1732</v>
      </c>
      <c r="O418" s="228" t="s">
        <v>192</v>
      </c>
      <c r="P418" s="230" t="s">
        <v>213</v>
      </c>
      <c r="Q418" s="230" t="s">
        <v>303</v>
      </c>
      <c r="R418" s="230"/>
      <c r="S418" s="230" t="s">
        <v>337</v>
      </c>
      <c r="T418" s="230">
        <v>40000</v>
      </c>
      <c r="U418" s="234">
        <v>4500</v>
      </c>
      <c r="V418" s="234">
        <v>4140</v>
      </c>
      <c r="W418" s="234">
        <v>0</v>
      </c>
      <c r="X418" s="234">
        <v>0</v>
      </c>
      <c r="Y418" s="234">
        <v>675</v>
      </c>
      <c r="Z418" s="235">
        <f t="shared" si="144"/>
        <v>15000</v>
      </c>
      <c r="AA418" s="235">
        <f t="shared" si="144"/>
        <v>15000</v>
      </c>
      <c r="AB418" s="236">
        <f t="shared" si="144"/>
        <v>15000</v>
      </c>
      <c r="AC418" s="236">
        <f t="shared" si="144"/>
        <v>15000</v>
      </c>
      <c r="AD418" s="234">
        <v>13000</v>
      </c>
      <c r="AE418" s="234">
        <v>13000</v>
      </c>
      <c r="AF418" s="237">
        <v>13000</v>
      </c>
      <c r="AG418" s="237">
        <v>13000</v>
      </c>
      <c r="AH418" s="234">
        <v>2000</v>
      </c>
      <c r="AI418" s="234">
        <v>2000</v>
      </c>
      <c r="AJ418" s="237">
        <v>2000</v>
      </c>
      <c r="AK418" s="237">
        <v>2000</v>
      </c>
      <c r="AL418" s="234"/>
      <c r="AM418" s="234">
        <v>0</v>
      </c>
      <c r="AN418" s="237">
        <v>0</v>
      </c>
      <c r="AO418" s="237">
        <v>0</v>
      </c>
      <c r="AP418" s="234"/>
      <c r="AQ418" s="234">
        <v>0</v>
      </c>
      <c r="AR418" s="237">
        <v>0</v>
      </c>
      <c r="AS418" s="237">
        <v>0</v>
      </c>
      <c r="AT418" s="230"/>
      <c r="AU418" s="230"/>
      <c r="AV418" s="238">
        <f t="shared" si="145"/>
        <v>20</v>
      </c>
      <c r="AW418" s="238">
        <f t="shared" si="145"/>
        <v>20</v>
      </c>
      <c r="AX418" s="234">
        <v>20</v>
      </c>
      <c r="AY418" s="234">
        <v>20</v>
      </c>
      <c r="AZ418" s="229"/>
      <c r="BA418" s="234">
        <v>0</v>
      </c>
      <c r="BB418" s="229"/>
      <c r="BC418" s="234">
        <v>0</v>
      </c>
      <c r="BD418" s="232">
        <v>45047</v>
      </c>
      <c r="BE418" s="232">
        <v>45041</v>
      </c>
      <c r="BF418" s="239" t="s">
        <v>260</v>
      </c>
      <c r="BG418" s="230" t="s">
        <v>498</v>
      </c>
      <c r="BH418" s="230">
        <v>0</v>
      </c>
      <c r="BI418" s="240"/>
      <c r="BJ418" s="241">
        <v>0</v>
      </c>
      <c r="BK418" s="242" t="s">
        <v>468</v>
      </c>
      <c r="BL418" s="242"/>
      <c r="BM418" s="242" t="s">
        <v>498</v>
      </c>
      <c r="BN418" s="231" t="s">
        <v>641</v>
      </c>
      <c r="BO418" s="231">
        <f t="shared" si="132"/>
        <v>2023</v>
      </c>
      <c r="BP418" s="231">
        <f t="shared" si="133"/>
        <v>2</v>
      </c>
      <c r="BQ418" s="231" t="s">
        <v>218</v>
      </c>
      <c r="BR418" s="231"/>
      <c r="BS418" s="231">
        <f t="shared" si="135"/>
        <v>1</v>
      </c>
      <c r="BT418" s="231">
        <v>28</v>
      </c>
      <c r="BU418" s="231" t="s">
        <v>232</v>
      </c>
      <c r="BV418" s="231">
        <v>2</v>
      </c>
      <c r="BW418" s="231"/>
      <c r="BX418" s="231"/>
      <c r="BY418" s="231"/>
      <c r="BZ418" s="238">
        <f t="shared" si="136"/>
        <v>0</v>
      </c>
      <c r="CA418" s="231"/>
      <c r="CB418" s="231" t="str">
        <f t="shared" si="146"/>
        <v>Хоразм вилояти Инвестициялар, саноат ва савдо бош бошқармаси бошлиғи биринчи ўринбосари</v>
      </c>
      <c r="CC418" s="231" t="s">
        <v>304</v>
      </c>
      <c r="CD418" s="231" t="s">
        <v>305</v>
      </c>
      <c r="CE418" s="231" t="s">
        <v>206</v>
      </c>
      <c r="CF418" s="231" t="s">
        <v>1650</v>
      </c>
      <c r="CG418" s="231" t="s">
        <v>472</v>
      </c>
      <c r="CH418" s="231"/>
      <c r="CI418" s="231"/>
      <c r="CJ418" s="231"/>
      <c r="CK418" s="243">
        <v>77</v>
      </c>
      <c r="CL418" s="243">
        <v>95</v>
      </c>
      <c r="CM418" s="244">
        <f t="shared" si="139"/>
        <v>18</v>
      </c>
      <c r="CN418" s="243">
        <v>0.25</v>
      </c>
      <c r="CO418" s="243">
        <f t="shared" si="140"/>
        <v>18.25</v>
      </c>
      <c r="CP418" s="245">
        <f t="shared" si="141"/>
        <v>-1.75</v>
      </c>
      <c r="CR418" s="226"/>
    </row>
    <row r="419" spans="1:96" s="246" customFormat="1" ht="39" customHeight="1" x14ac:dyDescent="0.25">
      <c r="A419" s="227">
        <v>8</v>
      </c>
      <c r="B419" s="228">
        <f t="shared" si="138"/>
        <v>410</v>
      </c>
      <c r="C419" s="229">
        <v>19466</v>
      </c>
      <c r="D419" s="228" t="s">
        <v>185</v>
      </c>
      <c r="E419" s="228" t="s">
        <v>2</v>
      </c>
      <c r="F419" s="230" t="s">
        <v>9</v>
      </c>
      <c r="G419" s="231" t="s">
        <v>1786</v>
      </c>
      <c r="H419" s="231" t="s">
        <v>1787</v>
      </c>
      <c r="I419" s="230" t="s">
        <v>1788</v>
      </c>
      <c r="J419" s="232">
        <f t="shared" si="129"/>
        <v>0</v>
      </c>
      <c r="K419" s="232">
        <v>44969</v>
      </c>
      <c r="L419" s="230" t="s">
        <v>330</v>
      </c>
      <c r="M419" s="233">
        <v>304790494</v>
      </c>
      <c r="N419" s="228" t="s">
        <v>1640</v>
      </c>
      <c r="O419" s="228" t="s">
        <v>212</v>
      </c>
      <c r="P419" s="230" t="s">
        <v>213</v>
      </c>
      <c r="Q419" s="230" t="s">
        <v>550</v>
      </c>
      <c r="R419" s="230"/>
      <c r="S419" s="230" t="s">
        <v>1090</v>
      </c>
      <c r="T419" s="230">
        <v>50</v>
      </c>
      <c r="U419" s="234">
        <v>4500</v>
      </c>
      <c r="V419" s="234">
        <v>4410</v>
      </c>
      <c r="W419" s="234">
        <v>60</v>
      </c>
      <c r="X419" s="234">
        <v>0</v>
      </c>
      <c r="Y419" s="234">
        <v>675</v>
      </c>
      <c r="Z419" s="235">
        <f t="shared" si="144"/>
        <v>10140</v>
      </c>
      <c r="AA419" s="235">
        <f t="shared" si="144"/>
        <v>10140</v>
      </c>
      <c r="AB419" s="236">
        <f t="shared" si="144"/>
        <v>10378</v>
      </c>
      <c r="AC419" s="236">
        <f t="shared" si="144"/>
        <v>10378</v>
      </c>
      <c r="AD419" s="234">
        <v>7760</v>
      </c>
      <c r="AE419" s="234">
        <v>7760</v>
      </c>
      <c r="AF419" s="237">
        <v>7760</v>
      </c>
      <c r="AG419" s="237">
        <v>7760</v>
      </c>
      <c r="AH419" s="234"/>
      <c r="AI419" s="234">
        <v>0</v>
      </c>
      <c r="AJ419" s="237">
        <v>0</v>
      </c>
      <c r="AK419" s="237">
        <v>0</v>
      </c>
      <c r="AL419" s="234">
        <v>200</v>
      </c>
      <c r="AM419" s="234">
        <v>200</v>
      </c>
      <c r="AN419" s="237">
        <v>220</v>
      </c>
      <c r="AO419" s="237">
        <v>220</v>
      </c>
      <c r="AP419" s="234"/>
      <c r="AQ419" s="234">
        <v>0</v>
      </c>
      <c r="AR419" s="237">
        <v>0</v>
      </c>
      <c r="AS419" s="237">
        <v>0</v>
      </c>
      <c r="AT419" s="230"/>
      <c r="AU419" s="230"/>
      <c r="AV419" s="238">
        <f t="shared" si="145"/>
        <v>50</v>
      </c>
      <c r="AW419" s="238">
        <f t="shared" si="145"/>
        <v>50</v>
      </c>
      <c r="AX419" s="234">
        <v>40</v>
      </c>
      <c r="AY419" s="234">
        <v>50</v>
      </c>
      <c r="AZ419" s="229">
        <v>10</v>
      </c>
      <c r="BA419" s="229">
        <v>0</v>
      </c>
      <c r="BB419" s="229"/>
      <c r="BC419" s="229">
        <v>0</v>
      </c>
      <c r="BD419" s="232">
        <v>44969</v>
      </c>
      <c r="BE419" s="232">
        <v>44998</v>
      </c>
      <c r="BF419" s="239" t="s">
        <v>418</v>
      </c>
      <c r="BG419" s="230" t="s">
        <v>498</v>
      </c>
      <c r="BH419" s="230">
        <v>0</v>
      </c>
      <c r="BI419" s="240"/>
      <c r="BJ419" s="241">
        <v>0</v>
      </c>
      <c r="BK419" s="242" t="s">
        <v>468</v>
      </c>
      <c r="BL419" s="242"/>
      <c r="BM419" s="242" t="s">
        <v>498</v>
      </c>
      <c r="BN419" s="231" t="s">
        <v>641</v>
      </c>
      <c r="BO419" s="231">
        <f t="shared" si="132"/>
        <v>2023</v>
      </c>
      <c r="BP419" s="231">
        <f t="shared" si="133"/>
        <v>1</v>
      </c>
      <c r="BQ419" s="231" t="str">
        <f t="shared" ref="BQ419:BQ429" si="147">+TEXT(BD419,"MMMM")</f>
        <v>MMMM</v>
      </c>
      <c r="BR419" s="231" t="s">
        <v>201</v>
      </c>
      <c r="BS419" s="231">
        <f t="shared" si="135"/>
        <v>12</v>
      </c>
      <c r="BT419" s="231">
        <v>10</v>
      </c>
      <c r="BU419" s="231" t="s">
        <v>255</v>
      </c>
      <c r="BV419" s="231">
        <v>1</v>
      </c>
      <c r="BW419" s="231"/>
      <c r="BX419" s="231"/>
      <c r="BY419" s="231"/>
      <c r="BZ419" s="238">
        <f t="shared" si="136"/>
        <v>0</v>
      </c>
      <c r="CA419" s="231"/>
      <c r="CB419" s="231" t="str">
        <f t="shared" si="146"/>
        <v>Хоразм вилояти Инвестициялар, саноат ва савдо бош бошқармаси бошлиғи биринчи ўринбосари</v>
      </c>
      <c r="CC419" s="231" t="s">
        <v>552</v>
      </c>
      <c r="CD419" s="231" t="s">
        <v>553</v>
      </c>
      <c r="CE419" s="231" t="s">
        <v>554</v>
      </c>
      <c r="CF419" s="231" t="s">
        <v>1650</v>
      </c>
      <c r="CG419" s="231" t="s">
        <v>472</v>
      </c>
      <c r="CH419" s="231"/>
      <c r="CI419" s="231"/>
      <c r="CJ419" s="231"/>
      <c r="CK419" s="243">
        <v>75</v>
      </c>
      <c r="CL419" s="243">
        <v>94</v>
      </c>
      <c r="CM419" s="244">
        <f t="shared" si="139"/>
        <v>19</v>
      </c>
      <c r="CN419" s="243"/>
      <c r="CO419" s="243">
        <f t="shared" si="140"/>
        <v>19</v>
      </c>
      <c r="CP419" s="245">
        <f t="shared" si="141"/>
        <v>-31</v>
      </c>
      <c r="CR419" s="226"/>
    </row>
    <row r="420" spans="1:96" s="246" customFormat="1" ht="39" customHeight="1" x14ac:dyDescent="0.25">
      <c r="A420" s="227">
        <v>8</v>
      </c>
      <c r="B420" s="228">
        <f t="shared" si="138"/>
        <v>411</v>
      </c>
      <c r="C420" s="229">
        <v>19485</v>
      </c>
      <c r="D420" s="228" t="s">
        <v>185</v>
      </c>
      <c r="E420" s="228" t="s">
        <v>2</v>
      </c>
      <c r="F420" s="230" t="s">
        <v>9</v>
      </c>
      <c r="G420" s="231" t="s">
        <v>1789</v>
      </c>
      <c r="H420" s="231" t="s">
        <v>1550</v>
      </c>
      <c r="I420" s="230" t="s">
        <v>1790</v>
      </c>
      <c r="J420" s="232">
        <f t="shared" si="129"/>
        <v>0</v>
      </c>
      <c r="K420" s="232">
        <v>45108</v>
      </c>
      <c r="L420" s="230" t="s">
        <v>189</v>
      </c>
      <c r="M420" s="233">
        <v>304212738</v>
      </c>
      <c r="N420" s="228" t="s">
        <v>276</v>
      </c>
      <c r="O420" s="228" t="s">
        <v>192</v>
      </c>
      <c r="P420" s="230" t="s">
        <v>193</v>
      </c>
      <c r="Q420" s="230" t="s">
        <v>355</v>
      </c>
      <c r="R420" s="230"/>
      <c r="S420" s="230" t="s">
        <v>195</v>
      </c>
      <c r="T420" s="230" t="s">
        <v>184</v>
      </c>
      <c r="U420" s="234">
        <v>340</v>
      </c>
      <c r="V420" s="234">
        <v>170</v>
      </c>
      <c r="W420" s="234">
        <v>0</v>
      </c>
      <c r="X420" s="234">
        <v>0</v>
      </c>
      <c r="Y420" s="234">
        <v>13.6</v>
      </c>
      <c r="Z420" s="235">
        <f t="shared" si="144"/>
        <v>997</v>
      </c>
      <c r="AA420" s="235">
        <f t="shared" si="144"/>
        <v>997</v>
      </c>
      <c r="AB420" s="236">
        <f t="shared" si="144"/>
        <v>997</v>
      </c>
      <c r="AC420" s="236">
        <f t="shared" si="144"/>
        <v>997</v>
      </c>
      <c r="AD420" s="234">
        <v>450</v>
      </c>
      <c r="AE420" s="234">
        <v>450</v>
      </c>
      <c r="AF420" s="237">
        <v>450</v>
      </c>
      <c r="AG420" s="237">
        <v>450</v>
      </c>
      <c r="AH420" s="234">
        <v>547</v>
      </c>
      <c r="AI420" s="234">
        <v>547</v>
      </c>
      <c r="AJ420" s="237">
        <v>547</v>
      </c>
      <c r="AK420" s="237">
        <v>547</v>
      </c>
      <c r="AL420" s="234"/>
      <c r="AM420" s="234">
        <v>0</v>
      </c>
      <c r="AN420" s="237">
        <v>0</v>
      </c>
      <c r="AO420" s="237">
        <v>0</v>
      </c>
      <c r="AP420" s="234"/>
      <c r="AQ420" s="234">
        <v>0</v>
      </c>
      <c r="AR420" s="237">
        <v>0</v>
      </c>
      <c r="AS420" s="237">
        <v>0</v>
      </c>
      <c r="AT420" s="230"/>
      <c r="AU420" s="230"/>
      <c r="AV420" s="238">
        <f t="shared" si="145"/>
        <v>2</v>
      </c>
      <c r="AW420" s="238">
        <f t="shared" si="145"/>
        <v>5</v>
      </c>
      <c r="AX420" s="234">
        <v>2</v>
      </c>
      <c r="AY420" s="234">
        <v>5</v>
      </c>
      <c r="AZ420" s="229"/>
      <c r="BA420" s="234">
        <v>0</v>
      </c>
      <c r="BB420" s="229"/>
      <c r="BC420" s="234">
        <v>0</v>
      </c>
      <c r="BD420" s="232">
        <v>45108</v>
      </c>
      <c r="BE420" s="232">
        <v>45043</v>
      </c>
      <c r="BF420" s="239" t="s">
        <v>427</v>
      </c>
      <c r="BG420" s="230" t="s">
        <v>231</v>
      </c>
      <c r="BH420" s="230">
        <v>0</v>
      </c>
      <c r="BI420" s="240"/>
      <c r="BJ420" s="241">
        <v>0</v>
      </c>
      <c r="BK420" s="242" t="s">
        <v>468</v>
      </c>
      <c r="BL420" s="242"/>
      <c r="BM420" s="242" t="s">
        <v>498</v>
      </c>
      <c r="BN420" s="231" t="s">
        <v>200</v>
      </c>
      <c r="BO420" s="231">
        <f t="shared" si="132"/>
        <v>2023</v>
      </c>
      <c r="BP420" s="231">
        <f t="shared" si="133"/>
        <v>3</v>
      </c>
      <c r="BQ420" s="231" t="str">
        <f t="shared" si="147"/>
        <v>MMMM</v>
      </c>
      <c r="BR420" s="231"/>
      <c r="BS420" s="231">
        <f t="shared" si="135"/>
        <v>1</v>
      </c>
      <c r="BT420" s="231">
        <v>28</v>
      </c>
      <c r="BU420" s="231" t="s">
        <v>232</v>
      </c>
      <c r="BV420" s="231">
        <v>2</v>
      </c>
      <c r="BW420" s="231"/>
      <c r="BX420" s="231"/>
      <c r="BY420" s="231"/>
      <c r="BZ420" s="238">
        <f t="shared" si="136"/>
        <v>3</v>
      </c>
      <c r="CA420" s="231"/>
      <c r="CB420" s="231" t="str">
        <f t="shared" si="146"/>
        <v>Ҳазорасп тумани ҳокими ўринбосари</v>
      </c>
      <c r="CC420" s="231" t="s">
        <v>358</v>
      </c>
      <c r="CD420" s="231" t="s">
        <v>359</v>
      </c>
      <c r="CE420" s="231" t="s">
        <v>204</v>
      </c>
      <c r="CF420" s="231" t="s">
        <v>1637</v>
      </c>
      <c r="CG420" s="231" t="s">
        <v>206</v>
      </c>
      <c r="CH420" s="231"/>
      <c r="CI420" s="231"/>
      <c r="CJ420" s="231"/>
      <c r="CK420" s="243">
        <v>2</v>
      </c>
      <c r="CL420" s="243">
        <v>2</v>
      </c>
      <c r="CM420" s="244">
        <f t="shared" si="139"/>
        <v>0</v>
      </c>
      <c r="CN420" s="243">
        <v>3</v>
      </c>
      <c r="CO420" s="243">
        <f t="shared" si="140"/>
        <v>3</v>
      </c>
      <c r="CP420" s="245">
        <f t="shared" si="141"/>
        <v>1</v>
      </c>
      <c r="CR420" s="226"/>
    </row>
    <row r="421" spans="1:96" s="246" customFormat="1" ht="39" customHeight="1" x14ac:dyDescent="0.25">
      <c r="A421" s="227">
        <v>8</v>
      </c>
      <c r="B421" s="228">
        <f t="shared" si="138"/>
        <v>412</v>
      </c>
      <c r="C421" s="229">
        <v>19473</v>
      </c>
      <c r="D421" s="228" t="s">
        <v>185</v>
      </c>
      <c r="E421" s="228" t="s">
        <v>2</v>
      </c>
      <c r="F421" s="230" t="s">
        <v>9</v>
      </c>
      <c r="G421" s="231" t="s">
        <v>1791</v>
      </c>
      <c r="H421" s="231" t="s">
        <v>692</v>
      </c>
      <c r="I421" s="230" t="s">
        <v>1792</v>
      </c>
      <c r="J421" s="232">
        <f t="shared" si="129"/>
        <v>0</v>
      </c>
      <c r="K421" s="232">
        <v>45170</v>
      </c>
      <c r="L421" s="230" t="s">
        <v>189</v>
      </c>
      <c r="M421" s="233">
        <v>303892068</v>
      </c>
      <c r="N421" s="228" t="s">
        <v>1640</v>
      </c>
      <c r="O421" s="228" t="s">
        <v>212</v>
      </c>
      <c r="P421" s="230" t="s">
        <v>193</v>
      </c>
      <c r="Q421" s="230" t="s">
        <v>355</v>
      </c>
      <c r="R421" s="230"/>
      <c r="S421" s="230" t="s">
        <v>195</v>
      </c>
      <c r="T421" s="230" t="s">
        <v>184</v>
      </c>
      <c r="U421" s="234">
        <v>280</v>
      </c>
      <c r="V421" s="234">
        <v>93.333333333333329</v>
      </c>
      <c r="W421" s="234">
        <v>0</v>
      </c>
      <c r="X421" s="234">
        <v>0</v>
      </c>
      <c r="Y421" s="234">
        <v>11.200000000000001</v>
      </c>
      <c r="Z421" s="235">
        <f t="shared" si="144"/>
        <v>857.14285714285711</v>
      </c>
      <c r="AA421" s="235">
        <f t="shared" si="144"/>
        <v>857.14285714285711</v>
      </c>
      <c r="AB421" s="236">
        <f t="shared" si="144"/>
        <v>857</v>
      </c>
      <c r="AC421" s="236">
        <f t="shared" si="144"/>
        <v>857</v>
      </c>
      <c r="AD421" s="234">
        <v>257.14285714285711</v>
      </c>
      <c r="AE421" s="234">
        <v>257.14285714285711</v>
      </c>
      <c r="AF421" s="237">
        <v>257</v>
      </c>
      <c r="AG421" s="237">
        <v>257</v>
      </c>
      <c r="AH421" s="234">
        <v>600</v>
      </c>
      <c r="AI421" s="234">
        <v>600</v>
      </c>
      <c r="AJ421" s="237">
        <v>600</v>
      </c>
      <c r="AK421" s="237">
        <v>600</v>
      </c>
      <c r="AL421" s="234"/>
      <c r="AM421" s="234">
        <v>0</v>
      </c>
      <c r="AN421" s="237">
        <v>0</v>
      </c>
      <c r="AO421" s="237">
        <v>0</v>
      </c>
      <c r="AP421" s="234"/>
      <c r="AQ421" s="234">
        <v>0</v>
      </c>
      <c r="AR421" s="237">
        <v>0</v>
      </c>
      <c r="AS421" s="237">
        <v>0</v>
      </c>
      <c r="AT421" s="230"/>
      <c r="AU421" s="230"/>
      <c r="AV421" s="238">
        <f t="shared" si="145"/>
        <v>2</v>
      </c>
      <c r="AW421" s="238">
        <f t="shared" si="145"/>
        <v>5</v>
      </c>
      <c r="AX421" s="234">
        <v>2</v>
      </c>
      <c r="AY421" s="234">
        <v>5</v>
      </c>
      <c r="AZ421" s="229"/>
      <c r="BA421" s="234">
        <v>0</v>
      </c>
      <c r="BB421" s="229"/>
      <c r="BC421" s="234">
        <v>0</v>
      </c>
      <c r="BD421" s="232">
        <v>45170</v>
      </c>
      <c r="BE421" s="232">
        <v>45056</v>
      </c>
      <c r="BF421" s="239" t="s">
        <v>326</v>
      </c>
      <c r="BG421" s="230" t="s">
        <v>231</v>
      </c>
      <c r="BH421" s="230">
        <v>0</v>
      </c>
      <c r="BI421" s="240"/>
      <c r="BJ421" s="241">
        <v>0</v>
      </c>
      <c r="BK421" s="242" t="s">
        <v>468</v>
      </c>
      <c r="BL421" s="242"/>
      <c r="BM421" s="242" t="s">
        <v>498</v>
      </c>
      <c r="BN421" s="231" t="s">
        <v>200</v>
      </c>
      <c r="BO421" s="231">
        <f t="shared" si="132"/>
        <v>2023</v>
      </c>
      <c r="BP421" s="231">
        <f t="shared" si="133"/>
        <v>3</v>
      </c>
      <c r="BQ421" s="231" t="str">
        <f t="shared" si="147"/>
        <v>MMMM</v>
      </c>
      <c r="BR421" s="231"/>
      <c r="BS421" s="231">
        <f t="shared" si="135"/>
        <v>1</v>
      </c>
      <c r="BT421" s="231"/>
      <c r="BU421" s="231" t="s">
        <v>218</v>
      </c>
      <c r="BV421" s="231"/>
      <c r="BW421" s="231"/>
      <c r="BX421" s="231"/>
      <c r="BY421" s="231"/>
      <c r="BZ421" s="238">
        <f t="shared" si="136"/>
        <v>3</v>
      </c>
      <c r="CA421" s="231"/>
      <c r="CB421" s="231" t="str">
        <f t="shared" si="146"/>
        <v>Ҳазорасп тумани ҳокими ўринбосари</v>
      </c>
      <c r="CC421" s="231" t="s">
        <v>358</v>
      </c>
      <c r="CD421" s="231" t="s">
        <v>359</v>
      </c>
      <c r="CE421" s="231" t="s">
        <v>204</v>
      </c>
      <c r="CF421" s="231" t="s">
        <v>1637</v>
      </c>
      <c r="CG421" s="231" t="s">
        <v>206</v>
      </c>
      <c r="CH421" s="231"/>
      <c r="CI421" s="231"/>
      <c r="CJ421" s="231"/>
      <c r="CK421" s="243">
        <v>3</v>
      </c>
      <c r="CL421" s="243">
        <v>3</v>
      </c>
      <c r="CM421" s="244">
        <f t="shared" si="139"/>
        <v>0</v>
      </c>
      <c r="CN421" s="243">
        <v>5</v>
      </c>
      <c r="CO421" s="243">
        <f t="shared" si="140"/>
        <v>5</v>
      </c>
      <c r="CP421" s="245">
        <f t="shared" si="141"/>
        <v>3</v>
      </c>
      <c r="CR421" s="226"/>
    </row>
    <row r="422" spans="1:96" s="246" customFormat="1" ht="39" customHeight="1" x14ac:dyDescent="0.25">
      <c r="A422" s="227">
        <v>8</v>
      </c>
      <c r="B422" s="228">
        <f t="shared" si="138"/>
        <v>413</v>
      </c>
      <c r="C422" s="229">
        <v>19498</v>
      </c>
      <c r="D422" s="228" t="s">
        <v>185</v>
      </c>
      <c r="E422" s="228" t="s">
        <v>2</v>
      </c>
      <c r="F422" s="230" t="s">
        <v>9</v>
      </c>
      <c r="G422" s="231" t="s">
        <v>1793</v>
      </c>
      <c r="H422" s="231" t="s">
        <v>1794</v>
      </c>
      <c r="I422" s="230" t="s">
        <v>1795</v>
      </c>
      <c r="J422" s="232">
        <f t="shared" si="129"/>
        <v>0</v>
      </c>
      <c r="K422" s="232">
        <v>45261</v>
      </c>
      <c r="L422" s="230" t="s">
        <v>189</v>
      </c>
      <c r="M422" s="233">
        <v>303810191</v>
      </c>
      <c r="N422" s="228" t="s">
        <v>1688</v>
      </c>
      <c r="O422" s="228" t="s">
        <v>252</v>
      </c>
      <c r="P422" s="230" t="s">
        <v>213</v>
      </c>
      <c r="Q422" s="230" t="s">
        <v>550</v>
      </c>
      <c r="R422" s="230"/>
      <c r="S422" s="230" t="s">
        <v>337</v>
      </c>
      <c r="T422" s="230">
        <v>750</v>
      </c>
      <c r="U422" s="234">
        <v>360</v>
      </c>
      <c r="V422" s="234">
        <v>30</v>
      </c>
      <c r="W422" s="234">
        <v>0</v>
      </c>
      <c r="X422" s="234">
        <v>0</v>
      </c>
      <c r="Y422" s="234">
        <v>54</v>
      </c>
      <c r="Z422" s="235">
        <f t="shared" si="144"/>
        <v>712</v>
      </c>
      <c r="AA422" s="235">
        <f t="shared" si="144"/>
        <v>712</v>
      </c>
      <c r="AB422" s="236">
        <f t="shared" si="144"/>
        <v>2497</v>
      </c>
      <c r="AC422" s="236">
        <f t="shared" si="144"/>
        <v>2497</v>
      </c>
      <c r="AD422" s="234">
        <v>355</v>
      </c>
      <c r="AE422" s="234">
        <v>355</v>
      </c>
      <c r="AF422" s="237">
        <v>355</v>
      </c>
      <c r="AG422" s="237">
        <v>355</v>
      </c>
      <c r="AH422" s="234"/>
      <c r="AI422" s="234">
        <v>0</v>
      </c>
      <c r="AJ422" s="237">
        <v>0</v>
      </c>
      <c r="AK422" s="237">
        <v>0</v>
      </c>
      <c r="AL422" s="234">
        <v>30</v>
      </c>
      <c r="AM422" s="234">
        <v>30</v>
      </c>
      <c r="AN422" s="237">
        <v>180</v>
      </c>
      <c r="AO422" s="237">
        <v>180</v>
      </c>
      <c r="AP422" s="234"/>
      <c r="AQ422" s="234">
        <v>0</v>
      </c>
      <c r="AR422" s="237">
        <v>0</v>
      </c>
      <c r="AS422" s="237">
        <v>0</v>
      </c>
      <c r="AT422" s="230"/>
      <c r="AU422" s="230"/>
      <c r="AV422" s="238">
        <f t="shared" si="145"/>
        <v>10</v>
      </c>
      <c r="AW422" s="238">
        <f t="shared" si="145"/>
        <v>10</v>
      </c>
      <c r="AX422" s="234">
        <v>5</v>
      </c>
      <c r="AY422" s="234">
        <v>10</v>
      </c>
      <c r="AZ422" s="229">
        <v>5</v>
      </c>
      <c r="BA422" s="234">
        <v>0</v>
      </c>
      <c r="BB422" s="229"/>
      <c r="BC422" s="234">
        <v>0</v>
      </c>
      <c r="BD422" s="232">
        <v>45261</v>
      </c>
      <c r="BE422" s="232">
        <v>45092</v>
      </c>
      <c r="BF422" s="239" t="s">
        <v>563</v>
      </c>
      <c r="BG422" s="230" t="s">
        <v>357</v>
      </c>
      <c r="BH422" s="230">
        <v>0</v>
      </c>
      <c r="BI422" s="240"/>
      <c r="BJ422" s="241">
        <v>0</v>
      </c>
      <c r="BK422" s="242" t="s">
        <v>468</v>
      </c>
      <c r="BL422" s="242"/>
      <c r="BM422" s="242" t="s">
        <v>498</v>
      </c>
      <c r="BN422" s="231" t="s">
        <v>200</v>
      </c>
      <c r="BO422" s="231">
        <f t="shared" si="132"/>
        <v>2023</v>
      </c>
      <c r="BP422" s="231">
        <f t="shared" si="133"/>
        <v>4</v>
      </c>
      <c r="BQ422" s="231" t="str">
        <f t="shared" si="147"/>
        <v>MMMM</v>
      </c>
      <c r="BR422" s="231"/>
      <c r="BS422" s="231">
        <f t="shared" si="135"/>
        <v>1</v>
      </c>
      <c r="BT422" s="231"/>
      <c r="BU422" s="231" t="s">
        <v>241</v>
      </c>
      <c r="BV422" s="231"/>
      <c r="BW422" s="231"/>
      <c r="BX422" s="231"/>
      <c r="BY422" s="231"/>
      <c r="BZ422" s="238">
        <f t="shared" si="136"/>
        <v>0</v>
      </c>
      <c r="CA422" s="231"/>
      <c r="CB422" s="231" t="str">
        <f t="shared" si="146"/>
        <v>Ҳазорасп тумани ҳокими ўринбосари</v>
      </c>
      <c r="CC422" s="231" t="s">
        <v>552</v>
      </c>
      <c r="CD422" s="231" t="s">
        <v>553</v>
      </c>
      <c r="CE422" s="231" t="s">
        <v>554</v>
      </c>
      <c r="CF422" s="231" t="s">
        <v>1650</v>
      </c>
      <c r="CG422" s="231" t="s">
        <v>472</v>
      </c>
      <c r="CH422" s="231"/>
      <c r="CI422" s="231"/>
      <c r="CJ422" s="231"/>
      <c r="CK422" s="243">
        <v>16</v>
      </c>
      <c r="CL422" s="243">
        <v>16</v>
      </c>
      <c r="CM422" s="244">
        <f t="shared" si="139"/>
        <v>0</v>
      </c>
      <c r="CN422" s="243"/>
      <c r="CO422" s="243">
        <f t="shared" si="140"/>
        <v>0</v>
      </c>
      <c r="CP422" s="245">
        <f t="shared" si="141"/>
        <v>-10</v>
      </c>
      <c r="CR422" s="226"/>
    </row>
    <row r="423" spans="1:96" s="246" customFormat="1" ht="39" customHeight="1" x14ac:dyDescent="0.25">
      <c r="A423" s="227">
        <v>8</v>
      </c>
      <c r="B423" s="228">
        <f t="shared" si="138"/>
        <v>414</v>
      </c>
      <c r="C423" s="229">
        <v>19462</v>
      </c>
      <c r="D423" s="228" t="s">
        <v>185</v>
      </c>
      <c r="E423" s="228" t="s">
        <v>2</v>
      </c>
      <c r="F423" s="230" t="s">
        <v>9</v>
      </c>
      <c r="G423" s="231" t="s">
        <v>1796</v>
      </c>
      <c r="H423" s="231" t="s">
        <v>1797</v>
      </c>
      <c r="I423" s="230" t="s">
        <v>1798</v>
      </c>
      <c r="J423" s="232">
        <f t="shared" si="129"/>
        <v>0</v>
      </c>
      <c r="K423" s="232">
        <v>44962</v>
      </c>
      <c r="L423" s="230" t="s">
        <v>189</v>
      </c>
      <c r="M423" s="233">
        <v>303371408</v>
      </c>
      <c r="N423" s="228" t="s">
        <v>1799</v>
      </c>
      <c r="O423" s="228" t="s">
        <v>277</v>
      </c>
      <c r="P423" s="230" t="s">
        <v>193</v>
      </c>
      <c r="Q423" s="230" t="s">
        <v>447</v>
      </c>
      <c r="R423" s="230"/>
      <c r="S423" s="230" t="s">
        <v>195</v>
      </c>
      <c r="T423" s="230" t="s">
        <v>184</v>
      </c>
      <c r="U423" s="234">
        <v>210</v>
      </c>
      <c r="V423" s="234">
        <v>193</v>
      </c>
      <c r="W423" s="234">
        <v>0</v>
      </c>
      <c r="X423" s="234">
        <v>0</v>
      </c>
      <c r="Y423" s="234">
        <v>8.4</v>
      </c>
      <c r="Z423" s="235">
        <f t="shared" si="144"/>
        <v>650</v>
      </c>
      <c r="AA423" s="235">
        <f t="shared" si="144"/>
        <v>650</v>
      </c>
      <c r="AB423" s="236">
        <f t="shared" si="144"/>
        <v>650</v>
      </c>
      <c r="AC423" s="236">
        <f t="shared" si="144"/>
        <v>650</v>
      </c>
      <c r="AD423" s="234">
        <v>650</v>
      </c>
      <c r="AE423" s="234">
        <v>650</v>
      </c>
      <c r="AF423" s="237">
        <v>650</v>
      </c>
      <c r="AG423" s="237">
        <v>650</v>
      </c>
      <c r="AH423" s="234"/>
      <c r="AI423" s="234">
        <v>0</v>
      </c>
      <c r="AJ423" s="237">
        <v>0</v>
      </c>
      <c r="AK423" s="237">
        <v>0</v>
      </c>
      <c r="AL423" s="234"/>
      <c r="AM423" s="234">
        <v>0</v>
      </c>
      <c r="AN423" s="237">
        <v>0</v>
      </c>
      <c r="AO423" s="237">
        <v>0</v>
      </c>
      <c r="AP423" s="234"/>
      <c r="AQ423" s="234">
        <v>0</v>
      </c>
      <c r="AR423" s="237">
        <v>0</v>
      </c>
      <c r="AS423" s="237">
        <v>0</v>
      </c>
      <c r="AT423" s="230"/>
      <c r="AU423" s="230"/>
      <c r="AV423" s="238">
        <f t="shared" si="145"/>
        <v>4</v>
      </c>
      <c r="AW423" s="238">
        <f t="shared" si="145"/>
        <v>5</v>
      </c>
      <c r="AX423" s="234">
        <v>4</v>
      </c>
      <c r="AY423" s="234">
        <v>5</v>
      </c>
      <c r="AZ423" s="229"/>
      <c r="BA423" s="229">
        <v>0</v>
      </c>
      <c r="BB423" s="229"/>
      <c r="BC423" s="229">
        <v>0</v>
      </c>
      <c r="BD423" s="232">
        <v>44962</v>
      </c>
      <c r="BE423" s="232">
        <v>44966</v>
      </c>
      <c r="BF423" s="239" t="s">
        <v>356</v>
      </c>
      <c r="BG423" s="230" t="s">
        <v>254</v>
      </c>
      <c r="BH423" s="230"/>
      <c r="BI423" s="240"/>
      <c r="BJ423" s="241"/>
      <c r="BK423" s="242" t="s">
        <v>468</v>
      </c>
      <c r="BL423" s="242"/>
      <c r="BM423" s="242" t="s">
        <v>498</v>
      </c>
      <c r="BN423" s="231" t="s">
        <v>200</v>
      </c>
      <c r="BO423" s="231">
        <f t="shared" si="132"/>
        <v>2023</v>
      </c>
      <c r="BP423" s="231">
        <f t="shared" si="133"/>
        <v>1</v>
      </c>
      <c r="BQ423" s="231" t="str">
        <f t="shared" si="147"/>
        <v>MMMM</v>
      </c>
      <c r="BR423" s="231" t="s">
        <v>201</v>
      </c>
      <c r="BS423" s="231">
        <f t="shared" si="135"/>
        <v>5</v>
      </c>
      <c r="BT423" s="231">
        <v>10</v>
      </c>
      <c r="BU423" s="231" t="s">
        <v>201</v>
      </c>
      <c r="BV423" s="231">
        <v>1</v>
      </c>
      <c r="BW423" s="231"/>
      <c r="BX423" s="231"/>
      <c r="BY423" s="231"/>
      <c r="BZ423" s="238">
        <f t="shared" si="136"/>
        <v>1</v>
      </c>
      <c r="CA423" s="231"/>
      <c r="CB423" s="231" t="str">
        <f t="shared" si="146"/>
        <v>Ҳазорасп тумани ҳокими ўринбосари</v>
      </c>
      <c r="CC423" s="231" t="s">
        <v>202</v>
      </c>
      <c r="CD423" s="231" t="s">
        <v>1692</v>
      </c>
      <c r="CE423" s="231" t="s">
        <v>204</v>
      </c>
      <c r="CF423" s="231" t="s">
        <v>1637</v>
      </c>
      <c r="CG423" s="231" t="s">
        <v>206</v>
      </c>
      <c r="CH423" s="231"/>
      <c r="CI423" s="231"/>
      <c r="CJ423" s="231"/>
      <c r="CK423" s="243"/>
      <c r="CL423" s="243"/>
      <c r="CM423" s="244">
        <f t="shared" si="139"/>
        <v>0</v>
      </c>
      <c r="CN423" s="243"/>
      <c r="CO423" s="243">
        <f t="shared" si="140"/>
        <v>0</v>
      </c>
      <c r="CP423" s="245">
        <f t="shared" si="141"/>
        <v>-4</v>
      </c>
      <c r="CR423" s="226"/>
    </row>
    <row r="424" spans="1:96" s="246" customFormat="1" ht="39" customHeight="1" x14ac:dyDescent="0.25">
      <c r="A424" s="227">
        <v>8</v>
      </c>
      <c r="B424" s="228">
        <f t="shared" si="138"/>
        <v>415</v>
      </c>
      <c r="C424" s="229">
        <v>19452</v>
      </c>
      <c r="D424" s="228" t="s">
        <v>185</v>
      </c>
      <c r="E424" s="228" t="s">
        <v>2</v>
      </c>
      <c r="F424" s="230" t="s">
        <v>9</v>
      </c>
      <c r="G424" s="231" t="s">
        <v>1800</v>
      </c>
      <c r="H424" s="231" t="s">
        <v>738</v>
      </c>
      <c r="I424" s="230" t="s">
        <v>1801</v>
      </c>
      <c r="J424" s="232">
        <f t="shared" si="129"/>
        <v>0</v>
      </c>
      <c r="K424" s="232">
        <v>45046</v>
      </c>
      <c r="L424" s="230" t="s">
        <v>189</v>
      </c>
      <c r="M424" s="233">
        <v>302696501</v>
      </c>
      <c r="N424" s="228" t="s">
        <v>213</v>
      </c>
      <c r="O424" s="228" t="s">
        <v>252</v>
      </c>
      <c r="P424" s="230" t="s">
        <v>240</v>
      </c>
      <c r="Q424" s="230" t="s">
        <v>403</v>
      </c>
      <c r="R424" s="230"/>
      <c r="S424" s="230" t="s">
        <v>215</v>
      </c>
      <c r="T424" s="230">
        <v>30</v>
      </c>
      <c r="U424" s="234">
        <v>170</v>
      </c>
      <c r="V424" s="234">
        <v>127.5</v>
      </c>
      <c r="W424" s="234">
        <v>0</v>
      </c>
      <c r="X424" s="234">
        <v>0</v>
      </c>
      <c r="Y424" s="234">
        <v>7</v>
      </c>
      <c r="Z424" s="235">
        <f t="shared" si="144"/>
        <v>500</v>
      </c>
      <c r="AA424" s="235">
        <f t="shared" si="144"/>
        <v>500</v>
      </c>
      <c r="AB424" s="236">
        <f t="shared" si="144"/>
        <v>500</v>
      </c>
      <c r="AC424" s="236">
        <f t="shared" si="144"/>
        <v>500</v>
      </c>
      <c r="AD424" s="234">
        <v>200</v>
      </c>
      <c r="AE424" s="234">
        <v>200</v>
      </c>
      <c r="AF424" s="237">
        <v>200</v>
      </c>
      <c r="AG424" s="237">
        <v>200</v>
      </c>
      <c r="AH424" s="234">
        <v>300</v>
      </c>
      <c r="AI424" s="234">
        <v>300</v>
      </c>
      <c r="AJ424" s="237">
        <v>300</v>
      </c>
      <c r="AK424" s="237">
        <v>300</v>
      </c>
      <c r="AL424" s="234"/>
      <c r="AM424" s="234">
        <v>0</v>
      </c>
      <c r="AN424" s="237">
        <v>0</v>
      </c>
      <c r="AO424" s="237">
        <v>0</v>
      </c>
      <c r="AP424" s="234"/>
      <c r="AQ424" s="234">
        <v>0</v>
      </c>
      <c r="AR424" s="237">
        <v>0</v>
      </c>
      <c r="AS424" s="237">
        <v>0</v>
      </c>
      <c r="AT424" s="230"/>
      <c r="AU424" s="230"/>
      <c r="AV424" s="238">
        <f t="shared" si="145"/>
        <v>3</v>
      </c>
      <c r="AW424" s="238">
        <f t="shared" si="145"/>
        <v>3</v>
      </c>
      <c r="AX424" s="234">
        <v>3</v>
      </c>
      <c r="AY424" s="234">
        <v>3</v>
      </c>
      <c r="AZ424" s="229"/>
      <c r="BA424" s="234">
        <v>0</v>
      </c>
      <c r="BB424" s="229"/>
      <c r="BC424" s="234">
        <v>0</v>
      </c>
      <c r="BD424" s="232">
        <v>45046</v>
      </c>
      <c r="BE424" s="232">
        <v>45046</v>
      </c>
      <c r="BF424" s="239" t="s">
        <v>650</v>
      </c>
      <c r="BG424" s="230" t="s">
        <v>199</v>
      </c>
      <c r="BH424" s="230"/>
      <c r="BI424" s="240"/>
      <c r="BJ424" s="241"/>
      <c r="BK424" s="242" t="s">
        <v>468</v>
      </c>
      <c r="BL424" s="242"/>
      <c r="BM424" s="242" t="s">
        <v>498</v>
      </c>
      <c r="BN424" s="231" t="s">
        <v>200</v>
      </c>
      <c r="BO424" s="231">
        <f t="shared" si="132"/>
        <v>2023</v>
      </c>
      <c r="BP424" s="231">
        <f t="shared" si="133"/>
        <v>2</v>
      </c>
      <c r="BQ424" s="231" t="str">
        <f t="shared" si="147"/>
        <v>MMMM</v>
      </c>
      <c r="BR424" s="231" t="s">
        <v>232</v>
      </c>
      <c r="BS424" s="231">
        <f t="shared" si="135"/>
        <v>30</v>
      </c>
      <c r="BT424" s="231"/>
      <c r="BU424" s="231" t="s">
        <v>978</v>
      </c>
      <c r="BV424" s="231"/>
      <c r="BW424" s="231"/>
      <c r="BX424" s="231"/>
      <c r="BY424" s="231"/>
      <c r="BZ424" s="238">
        <f t="shared" si="136"/>
        <v>0</v>
      </c>
      <c r="CA424" s="231"/>
      <c r="CB424" s="231" t="str">
        <f t="shared" si="146"/>
        <v>Ҳазорасп тумани ҳокими ўринбосари</v>
      </c>
      <c r="CC424" s="231" t="s">
        <v>219</v>
      </c>
      <c r="CD424" s="231" t="s">
        <v>220</v>
      </c>
      <c r="CE424" s="231" t="s">
        <v>221</v>
      </c>
      <c r="CF424" s="231" t="s">
        <v>1632</v>
      </c>
      <c r="CG424" s="231" t="s">
        <v>204</v>
      </c>
      <c r="CH424" s="231"/>
      <c r="CI424" s="231"/>
      <c r="CJ424" s="231"/>
      <c r="CK424" s="243">
        <v>6</v>
      </c>
      <c r="CL424" s="243">
        <v>5</v>
      </c>
      <c r="CM424" s="244">
        <f t="shared" si="139"/>
        <v>-1</v>
      </c>
      <c r="CN424" s="243">
        <v>5</v>
      </c>
      <c r="CO424" s="243">
        <f t="shared" si="140"/>
        <v>4</v>
      </c>
      <c r="CP424" s="245">
        <f t="shared" si="141"/>
        <v>1</v>
      </c>
      <c r="CR424" s="226"/>
    </row>
    <row r="425" spans="1:96" s="246" customFormat="1" ht="39" customHeight="1" x14ac:dyDescent="0.25">
      <c r="A425" s="227">
        <v>8</v>
      </c>
      <c r="B425" s="228">
        <f t="shared" si="138"/>
        <v>416</v>
      </c>
      <c r="C425" s="229">
        <v>20663</v>
      </c>
      <c r="D425" s="228" t="s">
        <v>333</v>
      </c>
      <c r="E425" s="228" t="s">
        <v>2</v>
      </c>
      <c r="F425" s="230" t="s">
        <v>9</v>
      </c>
      <c r="G425" s="231" t="s">
        <v>1802</v>
      </c>
      <c r="H425" s="231" t="s">
        <v>1803</v>
      </c>
      <c r="I425" s="230" t="s">
        <v>1804</v>
      </c>
      <c r="J425" s="232">
        <f t="shared" si="129"/>
        <v>0</v>
      </c>
      <c r="K425" s="232">
        <v>45139</v>
      </c>
      <c r="L425" s="230" t="s">
        <v>189</v>
      </c>
      <c r="M425" s="233">
        <v>302618010</v>
      </c>
      <c r="N425" s="228" t="s">
        <v>1805</v>
      </c>
      <c r="O425" s="228" t="s">
        <v>277</v>
      </c>
      <c r="P425" s="230" t="s">
        <v>213</v>
      </c>
      <c r="Q425" s="230" t="s">
        <v>303</v>
      </c>
      <c r="R425" s="230"/>
      <c r="S425" s="230" t="s">
        <v>337</v>
      </c>
      <c r="T425" s="230">
        <v>8000</v>
      </c>
      <c r="U425" s="234">
        <v>3000</v>
      </c>
      <c r="V425" s="234">
        <v>875</v>
      </c>
      <c r="W425" s="234">
        <v>0</v>
      </c>
      <c r="X425" s="234">
        <v>0</v>
      </c>
      <c r="Y425" s="234">
        <v>450</v>
      </c>
      <c r="Z425" s="235">
        <f t="shared" si="144"/>
        <v>7000</v>
      </c>
      <c r="AA425" s="235">
        <f t="shared" si="144"/>
        <v>7000</v>
      </c>
      <c r="AB425" s="236">
        <f t="shared" si="144"/>
        <v>7000</v>
      </c>
      <c r="AC425" s="236">
        <f t="shared" si="144"/>
        <v>7000</v>
      </c>
      <c r="AD425" s="234">
        <v>7000</v>
      </c>
      <c r="AE425" s="234">
        <v>7000</v>
      </c>
      <c r="AF425" s="237">
        <v>7000</v>
      </c>
      <c r="AG425" s="237">
        <v>7000</v>
      </c>
      <c r="AH425" s="234"/>
      <c r="AI425" s="234">
        <v>0</v>
      </c>
      <c r="AJ425" s="237">
        <v>0</v>
      </c>
      <c r="AK425" s="237">
        <v>0</v>
      </c>
      <c r="AL425" s="234"/>
      <c r="AM425" s="234">
        <v>0</v>
      </c>
      <c r="AN425" s="237">
        <v>0</v>
      </c>
      <c r="AO425" s="237">
        <v>0</v>
      </c>
      <c r="AP425" s="234"/>
      <c r="AQ425" s="234">
        <v>0</v>
      </c>
      <c r="AR425" s="237">
        <v>0</v>
      </c>
      <c r="AS425" s="237">
        <v>0</v>
      </c>
      <c r="AT425" s="230"/>
      <c r="AU425" s="230"/>
      <c r="AV425" s="238">
        <f t="shared" si="145"/>
        <v>15</v>
      </c>
      <c r="AW425" s="238">
        <f t="shared" si="145"/>
        <v>15</v>
      </c>
      <c r="AX425" s="234">
        <v>15</v>
      </c>
      <c r="AY425" s="234">
        <v>15</v>
      </c>
      <c r="AZ425" s="229"/>
      <c r="BA425" s="234">
        <v>0</v>
      </c>
      <c r="BB425" s="229"/>
      <c r="BC425" s="234">
        <v>0</v>
      </c>
      <c r="BD425" s="232">
        <v>45139</v>
      </c>
      <c r="BE425" s="232">
        <v>45104</v>
      </c>
      <c r="BF425" s="239" t="s">
        <v>1560</v>
      </c>
      <c r="BG425" s="230" t="s">
        <v>254</v>
      </c>
      <c r="BH425" s="230">
        <v>0</v>
      </c>
      <c r="BI425" s="240"/>
      <c r="BJ425" s="241">
        <v>0</v>
      </c>
      <c r="BK425" s="242" t="s">
        <v>468</v>
      </c>
      <c r="BL425" s="242"/>
      <c r="BM425" s="242" t="s">
        <v>498</v>
      </c>
      <c r="BN425" s="231" t="s">
        <v>641</v>
      </c>
      <c r="BO425" s="231">
        <f t="shared" si="132"/>
        <v>2023</v>
      </c>
      <c r="BP425" s="231">
        <f t="shared" si="133"/>
        <v>3</v>
      </c>
      <c r="BQ425" s="231" t="str">
        <f t="shared" si="147"/>
        <v>MMMM</v>
      </c>
      <c r="BR425" s="231"/>
      <c r="BS425" s="231">
        <f t="shared" si="135"/>
        <v>1</v>
      </c>
      <c r="BT425" s="231"/>
      <c r="BU425" s="231" t="s">
        <v>241</v>
      </c>
      <c r="BV425" s="231"/>
      <c r="BW425" s="231"/>
      <c r="BX425" s="231"/>
      <c r="BY425" s="231"/>
      <c r="BZ425" s="238">
        <f t="shared" si="136"/>
        <v>0</v>
      </c>
      <c r="CA425" s="231"/>
      <c r="CB425" s="231" t="s">
        <v>1806</v>
      </c>
      <c r="CC425" s="231" t="s">
        <v>304</v>
      </c>
      <c r="CD425" s="231" t="s">
        <v>305</v>
      </c>
      <c r="CE425" s="231" t="s">
        <v>206</v>
      </c>
      <c r="CF425" s="231" t="s">
        <v>1650</v>
      </c>
      <c r="CG425" s="231" t="s">
        <v>472</v>
      </c>
      <c r="CH425" s="231"/>
      <c r="CI425" s="231"/>
      <c r="CJ425" s="231"/>
      <c r="CK425" s="243">
        <v>45</v>
      </c>
      <c r="CL425" s="243">
        <v>35</v>
      </c>
      <c r="CM425" s="244">
        <f t="shared" si="139"/>
        <v>-10</v>
      </c>
      <c r="CN425" s="243">
        <v>6</v>
      </c>
      <c r="CO425" s="243">
        <f t="shared" si="140"/>
        <v>-4</v>
      </c>
      <c r="CP425" s="245">
        <f t="shared" si="141"/>
        <v>-19</v>
      </c>
      <c r="CR425" s="226"/>
    </row>
    <row r="426" spans="1:96" s="246" customFormat="1" ht="39" customHeight="1" x14ac:dyDescent="0.25">
      <c r="A426" s="227">
        <v>8</v>
      </c>
      <c r="B426" s="228">
        <f t="shared" si="138"/>
        <v>417</v>
      </c>
      <c r="C426" s="229">
        <v>19472</v>
      </c>
      <c r="D426" s="228" t="s">
        <v>185</v>
      </c>
      <c r="E426" s="228" t="s">
        <v>2</v>
      </c>
      <c r="F426" s="230" t="s">
        <v>9</v>
      </c>
      <c r="G426" s="231" t="s">
        <v>1807</v>
      </c>
      <c r="H426" s="231" t="s">
        <v>692</v>
      </c>
      <c r="I426" s="230" t="s">
        <v>1808</v>
      </c>
      <c r="J426" s="232">
        <f t="shared" si="129"/>
        <v>0</v>
      </c>
      <c r="K426" s="232">
        <v>45108</v>
      </c>
      <c r="L426" s="230" t="s">
        <v>189</v>
      </c>
      <c r="M426" s="233">
        <v>302410058</v>
      </c>
      <c r="N426" s="228" t="s">
        <v>1667</v>
      </c>
      <c r="O426" s="228" t="s">
        <v>192</v>
      </c>
      <c r="P426" s="230" t="s">
        <v>193</v>
      </c>
      <c r="Q426" s="230" t="s">
        <v>355</v>
      </c>
      <c r="R426" s="230"/>
      <c r="S426" s="230" t="s">
        <v>195</v>
      </c>
      <c r="T426" s="230" t="s">
        <v>184</v>
      </c>
      <c r="U426" s="234">
        <v>350</v>
      </c>
      <c r="V426" s="234">
        <v>175</v>
      </c>
      <c r="W426" s="234">
        <v>0</v>
      </c>
      <c r="X426" s="234">
        <v>0</v>
      </c>
      <c r="Y426" s="234">
        <v>14</v>
      </c>
      <c r="Z426" s="235">
        <f t="shared" si="144"/>
        <v>1057.1428571428571</v>
      </c>
      <c r="AA426" s="235">
        <f t="shared" si="144"/>
        <v>1057.1428571428571</v>
      </c>
      <c r="AB426" s="236">
        <f t="shared" si="144"/>
        <v>1057</v>
      </c>
      <c r="AC426" s="236">
        <f t="shared" si="144"/>
        <v>1057</v>
      </c>
      <c r="AD426" s="234">
        <v>317.14285714285711</v>
      </c>
      <c r="AE426" s="234">
        <v>317.14285714285711</v>
      </c>
      <c r="AF426" s="237">
        <v>317</v>
      </c>
      <c r="AG426" s="237">
        <v>317</v>
      </c>
      <c r="AH426" s="234">
        <v>740</v>
      </c>
      <c r="AI426" s="234">
        <v>740</v>
      </c>
      <c r="AJ426" s="237">
        <v>740</v>
      </c>
      <c r="AK426" s="237">
        <v>740</v>
      </c>
      <c r="AL426" s="234"/>
      <c r="AM426" s="234">
        <v>0</v>
      </c>
      <c r="AN426" s="237">
        <v>0</v>
      </c>
      <c r="AO426" s="237">
        <v>0</v>
      </c>
      <c r="AP426" s="234"/>
      <c r="AQ426" s="234">
        <v>0</v>
      </c>
      <c r="AR426" s="237">
        <v>0</v>
      </c>
      <c r="AS426" s="237">
        <v>0</v>
      </c>
      <c r="AT426" s="230"/>
      <c r="AU426" s="230"/>
      <c r="AV426" s="238">
        <f t="shared" si="145"/>
        <v>2</v>
      </c>
      <c r="AW426" s="238">
        <f t="shared" si="145"/>
        <v>5</v>
      </c>
      <c r="AX426" s="234">
        <v>2</v>
      </c>
      <c r="AY426" s="234">
        <v>5</v>
      </c>
      <c r="AZ426" s="229"/>
      <c r="BA426" s="234">
        <v>0</v>
      </c>
      <c r="BB426" s="229"/>
      <c r="BC426" s="234">
        <v>0</v>
      </c>
      <c r="BD426" s="232">
        <v>45108</v>
      </c>
      <c r="BE426" s="232">
        <v>45056</v>
      </c>
      <c r="BF426" s="239" t="s">
        <v>311</v>
      </c>
      <c r="BG426" s="230" t="s">
        <v>231</v>
      </c>
      <c r="BH426" s="230">
        <v>0</v>
      </c>
      <c r="BI426" s="240"/>
      <c r="BJ426" s="241">
        <v>0</v>
      </c>
      <c r="BK426" s="242" t="s">
        <v>468</v>
      </c>
      <c r="BL426" s="242"/>
      <c r="BM426" s="242" t="s">
        <v>498</v>
      </c>
      <c r="BN426" s="231" t="s">
        <v>200</v>
      </c>
      <c r="BO426" s="231">
        <f t="shared" si="132"/>
        <v>2023</v>
      </c>
      <c r="BP426" s="231">
        <f t="shared" si="133"/>
        <v>3</v>
      </c>
      <c r="BQ426" s="231" t="str">
        <f t="shared" si="147"/>
        <v>MMMM</v>
      </c>
      <c r="BR426" s="231"/>
      <c r="BS426" s="231">
        <f t="shared" si="135"/>
        <v>1</v>
      </c>
      <c r="BT426" s="231"/>
      <c r="BU426" s="231" t="s">
        <v>218</v>
      </c>
      <c r="BV426" s="231"/>
      <c r="BW426" s="231"/>
      <c r="BX426" s="231"/>
      <c r="BY426" s="231"/>
      <c r="BZ426" s="238">
        <f t="shared" si="136"/>
        <v>3</v>
      </c>
      <c r="CA426" s="231"/>
      <c r="CB426" s="231" t="str">
        <f>+IF(BN426="йирик",CONCATENATE(E426," Инвестициялар, саноат ва савдо бош бошқармаси бошлиғи"),IF(BN426="ўрта",CONCATENATE(E426," Инвестициялар, саноат ва савдо бош бошқармаси бошлиғи биринчи ўринбосари"),_xlfn.CONCAT(F426," ҳокими ўринбосари")))</f>
        <v>Ҳазорасп тумани ҳокими ўринбосари</v>
      </c>
      <c r="CC426" s="231" t="s">
        <v>358</v>
      </c>
      <c r="CD426" s="231" t="s">
        <v>359</v>
      </c>
      <c r="CE426" s="231" t="s">
        <v>204</v>
      </c>
      <c r="CF426" s="231" t="s">
        <v>1637</v>
      </c>
      <c r="CG426" s="231" t="s">
        <v>206</v>
      </c>
      <c r="CH426" s="231"/>
      <c r="CI426" s="231"/>
      <c r="CJ426" s="231"/>
      <c r="CK426" s="243">
        <v>2</v>
      </c>
      <c r="CL426" s="243">
        <v>2</v>
      </c>
      <c r="CM426" s="244">
        <f t="shared" si="139"/>
        <v>0</v>
      </c>
      <c r="CN426" s="243">
        <v>5</v>
      </c>
      <c r="CO426" s="243">
        <f t="shared" si="140"/>
        <v>5</v>
      </c>
      <c r="CP426" s="245">
        <f t="shared" si="141"/>
        <v>3</v>
      </c>
      <c r="CR426" s="226"/>
    </row>
    <row r="427" spans="1:96" s="246" customFormat="1" ht="39" customHeight="1" x14ac:dyDescent="0.25">
      <c r="A427" s="227">
        <v>8</v>
      </c>
      <c r="B427" s="228">
        <f t="shared" si="138"/>
        <v>418</v>
      </c>
      <c r="C427" s="229">
        <v>19448</v>
      </c>
      <c r="D427" s="228" t="s">
        <v>185</v>
      </c>
      <c r="E427" s="228" t="s">
        <v>2</v>
      </c>
      <c r="F427" s="230" t="s">
        <v>9</v>
      </c>
      <c r="G427" s="231" t="s">
        <v>1809</v>
      </c>
      <c r="H427" s="231" t="s">
        <v>1810</v>
      </c>
      <c r="I427" s="230" t="s">
        <v>1811</v>
      </c>
      <c r="J427" s="232">
        <f t="shared" si="129"/>
        <v>0</v>
      </c>
      <c r="K427" s="232">
        <v>45170</v>
      </c>
      <c r="L427" s="230" t="s">
        <v>189</v>
      </c>
      <c r="M427" s="233">
        <v>302375655</v>
      </c>
      <c r="N427" s="228" t="s">
        <v>1761</v>
      </c>
      <c r="O427" s="228" t="s">
        <v>252</v>
      </c>
      <c r="P427" s="230" t="s">
        <v>213</v>
      </c>
      <c r="Q427" s="230" t="s">
        <v>1812</v>
      </c>
      <c r="R427" s="230"/>
      <c r="S427" s="230" t="s">
        <v>1813</v>
      </c>
      <c r="T427" s="230">
        <v>1500</v>
      </c>
      <c r="U427" s="234">
        <v>1150</v>
      </c>
      <c r="V427" s="234">
        <v>747.5</v>
      </c>
      <c r="W427" s="234">
        <v>0</v>
      </c>
      <c r="X427" s="234">
        <v>0</v>
      </c>
      <c r="Y427" s="234">
        <v>172</v>
      </c>
      <c r="Z427" s="235">
        <f t="shared" si="144"/>
        <v>3000</v>
      </c>
      <c r="AA427" s="235">
        <f t="shared" si="144"/>
        <v>3000</v>
      </c>
      <c r="AB427" s="236">
        <f t="shared" si="144"/>
        <v>3000</v>
      </c>
      <c r="AC427" s="236">
        <f t="shared" si="144"/>
        <v>3000</v>
      </c>
      <c r="AD427" s="234">
        <v>1900</v>
      </c>
      <c r="AE427" s="234">
        <v>1900</v>
      </c>
      <c r="AF427" s="237">
        <v>1900</v>
      </c>
      <c r="AG427" s="237">
        <v>1900</v>
      </c>
      <c r="AH427" s="234">
        <v>1100</v>
      </c>
      <c r="AI427" s="234">
        <v>1100</v>
      </c>
      <c r="AJ427" s="237">
        <v>1100</v>
      </c>
      <c r="AK427" s="237">
        <v>1100</v>
      </c>
      <c r="AL427" s="234"/>
      <c r="AM427" s="234">
        <v>0</v>
      </c>
      <c r="AN427" s="237">
        <v>0</v>
      </c>
      <c r="AO427" s="237">
        <v>0</v>
      </c>
      <c r="AP427" s="234"/>
      <c r="AQ427" s="234">
        <v>0</v>
      </c>
      <c r="AR427" s="237">
        <v>0</v>
      </c>
      <c r="AS427" s="237">
        <v>0</v>
      </c>
      <c r="AT427" s="230"/>
      <c r="AU427" s="230"/>
      <c r="AV427" s="238">
        <f t="shared" si="145"/>
        <v>15</v>
      </c>
      <c r="AW427" s="238">
        <f t="shared" si="145"/>
        <v>15</v>
      </c>
      <c r="AX427" s="234">
        <v>15</v>
      </c>
      <c r="AY427" s="234">
        <v>15</v>
      </c>
      <c r="AZ427" s="229"/>
      <c r="BA427" s="234">
        <v>0</v>
      </c>
      <c r="BB427" s="229"/>
      <c r="BC427" s="234">
        <v>0</v>
      </c>
      <c r="BD427" s="232">
        <v>45170</v>
      </c>
      <c r="BE427" s="232">
        <v>45041</v>
      </c>
      <c r="BF427" s="239" t="s">
        <v>455</v>
      </c>
      <c r="BG427" s="230" t="s">
        <v>498</v>
      </c>
      <c r="BH427" s="230">
        <v>0</v>
      </c>
      <c r="BI427" s="240"/>
      <c r="BJ427" s="241">
        <v>0</v>
      </c>
      <c r="BK427" s="242" t="s">
        <v>468</v>
      </c>
      <c r="BL427" s="242"/>
      <c r="BM427" s="242" t="s">
        <v>498</v>
      </c>
      <c r="BN427" s="231" t="s">
        <v>200</v>
      </c>
      <c r="BO427" s="231">
        <f t="shared" si="132"/>
        <v>2023</v>
      </c>
      <c r="BP427" s="231">
        <f t="shared" si="133"/>
        <v>3</v>
      </c>
      <c r="BQ427" s="231" t="str">
        <f t="shared" si="147"/>
        <v>MMMM</v>
      </c>
      <c r="BR427" s="231"/>
      <c r="BS427" s="231">
        <f t="shared" si="135"/>
        <v>1</v>
      </c>
      <c r="BT427" s="231">
        <v>28</v>
      </c>
      <c r="BU427" s="231" t="s">
        <v>232</v>
      </c>
      <c r="BV427" s="231">
        <v>2</v>
      </c>
      <c r="BW427" s="231"/>
      <c r="BX427" s="231"/>
      <c r="BY427" s="231"/>
      <c r="BZ427" s="238">
        <f t="shared" si="136"/>
        <v>0</v>
      </c>
      <c r="CA427" s="231"/>
      <c r="CB427" s="231" t="str">
        <f>+IF(BN427="йирик",CONCATENATE(E427," Инвестициялар, саноат ва савдо бош бошқармаси бошлиғи"),IF(BN427="ўрта",CONCATENATE(E427," Инвестициялар, саноат ва савдо бош бошқармаси бошлиғи биринчи ўринбосари"),_xlfn.CONCAT(F427," ҳокими ўринбосари")))</f>
        <v>Ҳазорасп тумани ҳокими ўринбосари</v>
      </c>
      <c r="CC427" s="231" t="s">
        <v>776</v>
      </c>
      <c r="CD427" s="231" t="s">
        <v>777</v>
      </c>
      <c r="CE427" s="231" t="s">
        <v>206</v>
      </c>
      <c r="CF427" s="231" t="s">
        <v>1650</v>
      </c>
      <c r="CG427" s="231" t="s">
        <v>472</v>
      </c>
      <c r="CH427" s="231"/>
      <c r="CI427" s="231"/>
      <c r="CJ427" s="231"/>
      <c r="CK427" s="243">
        <v>20</v>
      </c>
      <c r="CL427" s="243">
        <v>20</v>
      </c>
      <c r="CM427" s="244">
        <f t="shared" si="139"/>
        <v>0</v>
      </c>
      <c r="CN427" s="243"/>
      <c r="CO427" s="243">
        <f t="shared" si="140"/>
        <v>0</v>
      </c>
      <c r="CP427" s="245">
        <f t="shared" si="141"/>
        <v>-15</v>
      </c>
      <c r="CR427" s="226"/>
    </row>
    <row r="428" spans="1:96" s="246" customFormat="1" ht="39" customHeight="1" x14ac:dyDescent="0.25">
      <c r="A428" s="227">
        <v>8</v>
      </c>
      <c r="B428" s="228">
        <f t="shared" si="138"/>
        <v>419</v>
      </c>
      <c r="C428" s="229">
        <v>36748</v>
      </c>
      <c r="D428" s="228" t="s">
        <v>222</v>
      </c>
      <c r="E428" s="228" t="s">
        <v>2</v>
      </c>
      <c r="F428" s="230" t="s">
        <v>9</v>
      </c>
      <c r="G428" s="231" t="s">
        <v>1814</v>
      </c>
      <c r="H428" s="231" t="s">
        <v>1815</v>
      </c>
      <c r="I428" s="230" t="s">
        <v>1816</v>
      </c>
      <c r="J428" s="232">
        <f t="shared" si="129"/>
        <v>0</v>
      </c>
      <c r="K428" s="232">
        <v>45139</v>
      </c>
      <c r="L428" s="230" t="s">
        <v>189</v>
      </c>
      <c r="M428" s="242">
        <v>302367070</v>
      </c>
      <c r="N428" s="230" t="s">
        <v>1653</v>
      </c>
      <c r="O428" s="230" t="s">
        <v>192</v>
      </c>
      <c r="P428" s="230" t="s">
        <v>193</v>
      </c>
      <c r="Q428" s="230" t="s">
        <v>437</v>
      </c>
      <c r="R428" s="230">
        <v>0</v>
      </c>
      <c r="S428" s="230">
        <v>0</v>
      </c>
      <c r="T428" s="230">
        <v>0</v>
      </c>
      <c r="U428" s="230">
        <v>0</v>
      </c>
      <c r="V428" s="230">
        <v>0</v>
      </c>
      <c r="W428" s="230">
        <v>0</v>
      </c>
      <c r="X428" s="230">
        <v>0</v>
      </c>
      <c r="Y428" s="234">
        <v>60</v>
      </c>
      <c r="Z428" s="235">
        <f t="shared" si="144"/>
        <v>2500</v>
      </c>
      <c r="AA428" s="235">
        <f t="shared" si="144"/>
        <v>2500</v>
      </c>
      <c r="AB428" s="236">
        <f t="shared" si="144"/>
        <v>2500</v>
      </c>
      <c r="AC428" s="236">
        <f t="shared" si="144"/>
        <v>2500</v>
      </c>
      <c r="AD428" s="234">
        <v>2200</v>
      </c>
      <c r="AE428" s="234">
        <v>2200</v>
      </c>
      <c r="AF428" s="236">
        <v>2200</v>
      </c>
      <c r="AG428" s="236">
        <v>2200</v>
      </c>
      <c r="AH428" s="234">
        <v>300</v>
      </c>
      <c r="AI428" s="234">
        <v>300</v>
      </c>
      <c r="AJ428" s="237">
        <v>300</v>
      </c>
      <c r="AK428" s="237">
        <v>300</v>
      </c>
      <c r="AL428" s="234"/>
      <c r="AM428" s="234">
        <v>0</v>
      </c>
      <c r="AN428" s="237">
        <v>0</v>
      </c>
      <c r="AO428" s="237">
        <v>0</v>
      </c>
      <c r="AP428" s="234"/>
      <c r="AQ428" s="234">
        <v>0</v>
      </c>
      <c r="AR428" s="236">
        <v>0</v>
      </c>
      <c r="AS428" s="236">
        <v>0</v>
      </c>
      <c r="AT428" s="230"/>
      <c r="AU428" s="230"/>
      <c r="AV428" s="238">
        <f t="shared" si="145"/>
        <v>10</v>
      </c>
      <c r="AW428" s="238">
        <f t="shared" si="145"/>
        <v>10</v>
      </c>
      <c r="AX428" s="234">
        <v>10</v>
      </c>
      <c r="AY428" s="234">
        <v>10</v>
      </c>
      <c r="AZ428" s="229"/>
      <c r="BA428" s="234">
        <v>0</v>
      </c>
      <c r="BB428" s="229"/>
      <c r="BC428" s="234">
        <v>0</v>
      </c>
      <c r="BD428" s="232">
        <v>45139</v>
      </c>
      <c r="BE428" s="232">
        <v>45041</v>
      </c>
      <c r="BF428" s="239" t="s">
        <v>351</v>
      </c>
      <c r="BG428" s="230" t="s">
        <v>498</v>
      </c>
      <c r="BH428" s="230"/>
      <c r="BI428" s="240"/>
      <c r="BJ428" s="241"/>
      <c r="BK428" s="242" t="s">
        <v>468</v>
      </c>
      <c r="BL428" s="242"/>
      <c r="BM428" s="242" t="s">
        <v>498</v>
      </c>
      <c r="BN428" s="231" t="s">
        <v>200</v>
      </c>
      <c r="BO428" s="231">
        <f t="shared" si="132"/>
        <v>2023</v>
      </c>
      <c r="BP428" s="231">
        <f t="shared" si="133"/>
        <v>3</v>
      </c>
      <c r="BQ428" s="231" t="str">
        <f t="shared" si="147"/>
        <v>MMMM</v>
      </c>
      <c r="BR428" s="231"/>
      <c r="BS428" s="231">
        <f t="shared" si="135"/>
        <v>1</v>
      </c>
      <c r="BT428" s="231">
        <v>28</v>
      </c>
      <c r="BU428" s="231" t="s">
        <v>232</v>
      </c>
      <c r="BV428" s="231">
        <v>2</v>
      </c>
      <c r="BW428" s="231"/>
      <c r="BX428" s="231"/>
      <c r="BY428" s="231"/>
      <c r="BZ428" s="238">
        <f t="shared" si="136"/>
        <v>0</v>
      </c>
      <c r="CA428" s="231"/>
      <c r="CB428" s="231"/>
      <c r="CC428" s="231" t="s">
        <v>202</v>
      </c>
      <c r="CD428" s="231" t="s">
        <v>1660</v>
      </c>
      <c r="CE428" s="231" t="s">
        <v>204</v>
      </c>
      <c r="CF428" s="231" t="s">
        <v>1637</v>
      </c>
      <c r="CG428" s="231" t="s">
        <v>206</v>
      </c>
      <c r="CH428" s="231"/>
      <c r="CI428" s="231"/>
      <c r="CJ428" s="231"/>
      <c r="CK428" s="243">
        <v>0</v>
      </c>
      <c r="CL428" s="243">
        <v>10</v>
      </c>
      <c r="CM428" s="244">
        <f t="shared" si="139"/>
        <v>10</v>
      </c>
      <c r="CN428" s="243"/>
      <c r="CO428" s="243">
        <f t="shared" si="140"/>
        <v>10</v>
      </c>
      <c r="CP428" s="245">
        <f t="shared" si="141"/>
        <v>0</v>
      </c>
      <c r="CR428" s="226"/>
    </row>
    <row r="429" spans="1:96" s="246" customFormat="1" ht="39" customHeight="1" x14ac:dyDescent="0.25">
      <c r="A429" s="227">
        <v>8</v>
      </c>
      <c r="B429" s="228">
        <f t="shared" si="138"/>
        <v>420</v>
      </c>
      <c r="C429" s="229">
        <v>19464</v>
      </c>
      <c r="D429" s="228" t="s">
        <v>185</v>
      </c>
      <c r="E429" s="228" t="s">
        <v>2</v>
      </c>
      <c r="F429" s="230" t="s">
        <v>9</v>
      </c>
      <c r="G429" s="231" t="s">
        <v>1817</v>
      </c>
      <c r="H429" s="231" t="s">
        <v>1465</v>
      </c>
      <c r="I429" s="230" t="s">
        <v>1818</v>
      </c>
      <c r="J429" s="232">
        <f t="shared" si="129"/>
        <v>0</v>
      </c>
      <c r="K429" s="232">
        <v>44962</v>
      </c>
      <c r="L429" s="230" t="s">
        <v>189</v>
      </c>
      <c r="M429" s="233">
        <v>302259030</v>
      </c>
      <c r="N429" s="228" t="s">
        <v>1799</v>
      </c>
      <c r="O429" s="228" t="s">
        <v>277</v>
      </c>
      <c r="P429" s="230" t="s">
        <v>193</v>
      </c>
      <c r="Q429" s="230" t="s">
        <v>194</v>
      </c>
      <c r="R429" s="230"/>
      <c r="S429" s="230" t="s">
        <v>195</v>
      </c>
      <c r="T429" s="230" t="s">
        <v>184</v>
      </c>
      <c r="U429" s="234">
        <v>430</v>
      </c>
      <c r="V429" s="234">
        <v>394.16666666666669</v>
      </c>
      <c r="W429" s="234">
        <v>0</v>
      </c>
      <c r="X429" s="234">
        <v>0</v>
      </c>
      <c r="Y429" s="234">
        <v>17.2</v>
      </c>
      <c r="Z429" s="235">
        <f t="shared" si="144"/>
        <v>1300</v>
      </c>
      <c r="AA429" s="235">
        <f t="shared" si="144"/>
        <v>1300</v>
      </c>
      <c r="AB429" s="236">
        <f t="shared" si="144"/>
        <v>1300</v>
      </c>
      <c r="AC429" s="236">
        <f t="shared" si="144"/>
        <v>1300</v>
      </c>
      <c r="AD429" s="234">
        <v>1300</v>
      </c>
      <c r="AE429" s="234">
        <v>1300</v>
      </c>
      <c r="AF429" s="237">
        <v>1300</v>
      </c>
      <c r="AG429" s="237">
        <v>1300</v>
      </c>
      <c r="AH429" s="234"/>
      <c r="AI429" s="234">
        <v>0</v>
      </c>
      <c r="AJ429" s="237">
        <v>0</v>
      </c>
      <c r="AK429" s="237">
        <v>0</v>
      </c>
      <c r="AL429" s="234"/>
      <c r="AM429" s="234">
        <v>0</v>
      </c>
      <c r="AN429" s="237">
        <v>0</v>
      </c>
      <c r="AO429" s="237">
        <v>0</v>
      </c>
      <c r="AP429" s="234"/>
      <c r="AQ429" s="234">
        <v>0</v>
      </c>
      <c r="AR429" s="237">
        <v>0</v>
      </c>
      <c r="AS429" s="237">
        <v>0</v>
      </c>
      <c r="AT429" s="230"/>
      <c r="AU429" s="230"/>
      <c r="AV429" s="238">
        <f t="shared" si="145"/>
        <v>14</v>
      </c>
      <c r="AW429" s="238">
        <f t="shared" si="145"/>
        <v>14</v>
      </c>
      <c r="AX429" s="234">
        <v>8</v>
      </c>
      <c r="AY429" s="234">
        <v>14</v>
      </c>
      <c r="AZ429" s="229">
        <v>6</v>
      </c>
      <c r="BA429" s="229">
        <v>0</v>
      </c>
      <c r="BB429" s="229"/>
      <c r="BC429" s="229">
        <v>0</v>
      </c>
      <c r="BD429" s="232">
        <v>44962</v>
      </c>
      <c r="BE429" s="232">
        <v>44966</v>
      </c>
      <c r="BF429" s="239" t="s">
        <v>422</v>
      </c>
      <c r="BG429" s="230" t="s">
        <v>254</v>
      </c>
      <c r="BH429" s="230">
        <v>0</v>
      </c>
      <c r="BI429" s="240"/>
      <c r="BJ429" s="241">
        <v>0</v>
      </c>
      <c r="BK429" s="242" t="s">
        <v>468</v>
      </c>
      <c r="BL429" s="242"/>
      <c r="BM429" s="242" t="s">
        <v>498</v>
      </c>
      <c r="BN429" s="231" t="s">
        <v>200</v>
      </c>
      <c r="BO429" s="231">
        <f t="shared" si="132"/>
        <v>2023</v>
      </c>
      <c r="BP429" s="231">
        <f t="shared" si="133"/>
        <v>1</v>
      </c>
      <c r="BQ429" s="231" t="str">
        <f t="shared" si="147"/>
        <v>MMMM</v>
      </c>
      <c r="BR429" s="231" t="s">
        <v>201</v>
      </c>
      <c r="BS429" s="231">
        <f t="shared" si="135"/>
        <v>5</v>
      </c>
      <c r="BT429" s="231">
        <v>10</v>
      </c>
      <c r="BU429" s="231" t="s">
        <v>201</v>
      </c>
      <c r="BV429" s="231">
        <v>1</v>
      </c>
      <c r="BW429" s="231"/>
      <c r="BX429" s="231"/>
      <c r="BY429" s="231"/>
      <c r="BZ429" s="238">
        <f t="shared" si="136"/>
        <v>0</v>
      </c>
      <c r="CA429" s="231"/>
      <c r="CB429" s="231" t="str">
        <f t="shared" ref="CB429:CB436" si="148">+IF(BN429="йирик",CONCATENATE(E429," Инвестициялар, саноат ва савдо бош бошқармаси бошлиғи"),IF(BN429="ўрта",CONCATENATE(E429," Инвестициялар, саноат ва савдо бош бошқармаси бошлиғи биринчи ўринбосари"),_xlfn.CONCAT(F429," ҳокими ўринбосари")))</f>
        <v>Ҳазорасп тумани ҳокими ўринбосари</v>
      </c>
      <c r="CC429" s="231" t="s">
        <v>202</v>
      </c>
      <c r="CD429" s="231" t="s">
        <v>1692</v>
      </c>
      <c r="CE429" s="231" t="s">
        <v>204</v>
      </c>
      <c r="CF429" s="231" t="s">
        <v>1637</v>
      </c>
      <c r="CG429" s="231" t="s">
        <v>206</v>
      </c>
      <c r="CH429" s="231"/>
      <c r="CI429" s="231"/>
      <c r="CJ429" s="231"/>
      <c r="CK429" s="243">
        <v>4</v>
      </c>
      <c r="CL429" s="243">
        <v>4</v>
      </c>
      <c r="CM429" s="244">
        <f t="shared" si="139"/>
        <v>0</v>
      </c>
      <c r="CN429" s="243"/>
      <c r="CO429" s="243">
        <f t="shared" si="140"/>
        <v>0</v>
      </c>
      <c r="CP429" s="245">
        <f t="shared" si="141"/>
        <v>-14</v>
      </c>
      <c r="CR429" s="226"/>
    </row>
    <row r="430" spans="1:96" s="246" customFormat="1" ht="39" customHeight="1" x14ac:dyDescent="0.25">
      <c r="A430" s="227">
        <v>8</v>
      </c>
      <c r="B430" s="228">
        <f t="shared" si="138"/>
        <v>421</v>
      </c>
      <c r="C430" s="229">
        <v>19457</v>
      </c>
      <c r="D430" s="228" t="s">
        <v>185</v>
      </c>
      <c r="E430" s="228" t="s">
        <v>2</v>
      </c>
      <c r="F430" s="230" t="s">
        <v>9</v>
      </c>
      <c r="G430" s="231" t="s">
        <v>1819</v>
      </c>
      <c r="H430" s="231" t="s">
        <v>692</v>
      </c>
      <c r="I430" s="230" t="s">
        <v>1820</v>
      </c>
      <c r="J430" s="232">
        <f t="shared" si="129"/>
        <v>0</v>
      </c>
      <c r="K430" s="232">
        <v>45051</v>
      </c>
      <c r="L430" s="230" t="s">
        <v>189</v>
      </c>
      <c r="M430" s="233">
        <v>301279545</v>
      </c>
      <c r="N430" s="228" t="s">
        <v>1658</v>
      </c>
      <c r="O430" s="228" t="s">
        <v>192</v>
      </c>
      <c r="P430" s="230" t="s">
        <v>193</v>
      </c>
      <c r="Q430" s="230" t="s">
        <v>355</v>
      </c>
      <c r="R430" s="230"/>
      <c r="S430" s="230" t="s">
        <v>195</v>
      </c>
      <c r="T430" s="230" t="s">
        <v>184</v>
      </c>
      <c r="U430" s="234">
        <v>670</v>
      </c>
      <c r="V430" s="234">
        <v>440</v>
      </c>
      <c r="W430" s="234">
        <v>0</v>
      </c>
      <c r="X430" s="234">
        <v>0</v>
      </c>
      <c r="Y430" s="234">
        <v>26.8</v>
      </c>
      <c r="Z430" s="235">
        <f t="shared" si="144"/>
        <v>2000</v>
      </c>
      <c r="AA430" s="235">
        <f t="shared" si="144"/>
        <v>2000</v>
      </c>
      <c r="AB430" s="236">
        <f t="shared" si="144"/>
        <v>2000</v>
      </c>
      <c r="AC430" s="236">
        <f t="shared" si="144"/>
        <v>2000</v>
      </c>
      <c r="AD430" s="234">
        <v>400</v>
      </c>
      <c r="AE430" s="234">
        <v>400</v>
      </c>
      <c r="AF430" s="237">
        <v>400</v>
      </c>
      <c r="AG430" s="237">
        <v>400</v>
      </c>
      <c r="AH430" s="234">
        <v>1600</v>
      </c>
      <c r="AI430" s="234">
        <v>1600</v>
      </c>
      <c r="AJ430" s="237">
        <v>1600</v>
      </c>
      <c r="AK430" s="237">
        <v>1600</v>
      </c>
      <c r="AL430" s="234"/>
      <c r="AM430" s="234">
        <v>0</v>
      </c>
      <c r="AN430" s="237">
        <v>0</v>
      </c>
      <c r="AO430" s="237">
        <v>0</v>
      </c>
      <c r="AP430" s="234"/>
      <c r="AQ430" s="234">
        <v>0</v>
      </c>
      <c r="AR430" s="237">
        <v>0</v>
      </c>
      <c r="AS430" s="237">
        <v>0</v>
      </c>
      <c r="AT430" s="230"/>
      <c r="AU430" s="230"/>
      <c r="AV430" s="238">
        <f t="shared" si="145"/>
        <v>8</v>
      </c>
      <c r="AW430" s="238">
        <f t="shared" si="145"/>
        <v>8</v>
      </c>
      <c r="AX430" s="234">
        <v>8</v>
      </c>
      <c r="AY430" s="234">
        <v>8</v>
      </c>
      <c r="AZ430" s="229"/>
      <c r="BA430" s="234">
        <v>0</v>
      </c>
      <c r="BB430" s="229"/>
      <c r="BC430" s="234">
        <v>0</v>
      </c>
      <c r="BD430" s="232">
        <v>45051</v>
      </c>
      <c r="BE430" s="232">
        <v>45041</v>
      </c>
      <c r="BF430" s="239" t="s">
        <v>230</v>
      </c>
      <c r="BG430" s="230" t="s">
        <v>217</v>
      </c>
      <c r="BH430" s="230">
        <v>0</v>
      </c>
      <c r="BI430" s="240"/>
      <c r="BJ430" s="241">
        <v>0</v>
      </c>
      <c r="BK430" s="242" t="s">
        <v>468</v>
      </c>
      <c r="BL430" s="242"/>
      <c r="BM430" s="242" t="s">
        <v>498</v>
      </c>
      <c r="BN430" s="231" t="s">
        <v>200</v>
      </c>
      <c r="BO430" s="231">
        <f t="shared" si="132"/>
        <v>2023</v>
      </c>
      <c r="BP430" s="231">
        <f t="shared" si="133"/>
        <v>2</v>
      </c>
      <c r="BQ430" s="231" t="s">
        <v>218</v>
      </c>
      <c r="BR430" s="231"/>
      <c r="BS430" s="231">
        <f t="shared" si="135"/>
        <v>5</v>
      </c>
      <c r="BT430" s="231">
        <v>28</v>
      </c>
      <c r="BU430" s="231" t="s">
        <v>232</v>
      </c>
      <c r="BV430" s="231">
        <v>2</v>
      </c>
      <c r="BW430" s="231"/>
      <c r="BX430" s="231"/>
      <c r="BY430" s="231"/>
      <c r="BZ430" s="238">
        <f t="shared" si="136"/>
        <v>0</v>
      </c>
      <c r="CA430" s="231"/>
      <c r="CB430" s="231" t="str">
        <f t="shared" si="148"/>
        <v>Ҳазорасп тумани ҳокими ўринбосари</v>
      </c>
      <c r="CC430" s="231" t="s">
        <v>358</v>
      </c>
      <c r="CD430" s="231" t="s">
        <v>359</v>
      </c>
      <c r="CE430" s="231" t="s">
        <v>204</v>
      </c>
      <c r="CF430" s="231" t="s">
        <v>1637</v>
      </c>
      <c r="CG430" s="231" t="s">
        <v>206</v>
      </c>
      <c r="CH430" s="231"/>
      <c r="CI430" s="231"/>
      <c r="CJ430" s="231"/>
      <c r="CK430" s="243">
        <v>5</v>
      </c>
      <c r="CL430" s="243">
        <v>3</v>
      </c>
      <c r="CM430" s="244">
        <f t="shared" si="139"/>
        <v>-2</v>
      </c>
      <c r="CN430" s="243"/>
      <c r="CO430" s="243">
        <f t="shared" si="140"/>
        <v>-2</v>
      </c>
      <c r="CP430" s="245">
        <f t="shared" si="141"/>
        <v>-10</v>
      </c>
      <c r="CR430" s="226"/>
    </row>
    <row r="431" spans="1:96" s="246" customFormat="1" ht="39" customHeight="1" x14ac:dyDescent="0.25">
      <c r="A431" s="227">
        <v>8</v>
      </c>
      <c r="B431" s="228">
        <f t="shared" si="138"/>
        <v>422</v>
      </c>
      <c r="C431" s="229">
        <v>19476</v>
      </c>
      <c r="D431" s="228" t="s">
        <v>185</v>
      </c>
      <c r="E431" s="228" t="s">
        <v>2</v>
      </c>
      <c r="F431" s="230" t="s">
        <v>9</v>
      </c>
      <c r="G431" s="231" t="s">
        <v>1821</v>
      </c>
      <c r="H431" s="231" t="s">
        <v>692</v>
      </c>
      <c r="I431" s="230" t="s">
        <v>1822</v>
      </c>
      <c r="J431" s="232">
        <f t="shared" si="129"/>
        <v>0</v>
      </c>
      <c r="K431" s="232">
        <v>45170</v>
      </c>
      <c r="L431" s="230" t="s">
        <v>189</v>
      </c>
      <c r="M431" s="233">
        <v>200418612</v>
      </c>
      <c r="N431" s="228" t="s">
        <v>1720</v>
      </c>
      <c r="O431" s="228" t="s">
        <v>192</v>
      </c>
      <c r="P431" s="230" t="s">
        <v>193</v>
      </c>
      <c r="Q431" s="230" t="s">
        <v>355</v>
      </c>
      <c r="R431" s="230"/>
      <c r="S431" s="230" t="s">
        <v>195</v>
      </c>
      <c r="T431" s="230" t="s">
        <v>184</v>
      </c>
      <c r="U431" s="234">
        <v>330</v>
      </c>
      <c r="V431" s="234">
        <v>110</v>
      </c>
      <c r="W431" s="234">
        <v>0</v>
      </c>
      <c r="X431" s="234">
        <v>0</v>
      </c>
      <c r="Y431" s="234">
        <v>13.200000000000001</v>
      </c>
      <c r="Z431" s="235">
        <f t="shared" si="144"/>
        <v>1000</v>
      </c>
      <c r="AA431" s="235">
        <f t="shared" si="144"/>
        <v>1000</v>
      </c>
      <c r="AB431" s="236">
        <f t="shared" si="144"/>
        <v>1000</v>
      </c>
      <c r="AC431" s="236">
        <f t="shared" si="144"/>
        <v>1000</v>
      </c>
      <c r="AD431" s="234">
        <v>260</v>
      </c>
      <c r="AE431" s="234">
        <v>260</v>
      </c>
      <c r="AF431" s="237">
        <v>260</v>
      </c>
      <c r="AG431" s="237">
        <v>260</v>
      </c>
      <c r="AH431" s="234">
        <v>740</v>
      </c>
      <c r="AI431" s="234">
        <v>740</v>
      </c>
      <c r="AJ431" s="237">
        <v>740</v>
      </c>
      <c r="AK431" s="237">
        <v>740</v>
      </c>
      <c r="AL431" s="234"/>
      <c r="AM431" s="234">
        <v>0</v>
      </c>
      <c r="AN431" s="237">
        <v>0</v>
      </c>
      <c r="AO431" s="237">
        <v>0</v>
      </c>
      <c r="AP431" s="234"/>
      <c r="AQ431" s="234">
        <v>0</v>
      </c>
      <c r="AR431" s="237">
        <v>0</v>
      </c>
      <c r="AS431" s="237">
        <v>0</v>
      </c>
      <c r="AT431" s="230"/>
      <c r="AU431" s="230"/>
      <c r="AV431" s="238">
        <f t="shared" si="145"/>
        <v>2</v>
      </c>
      <c r="AW431" s="238">
        <f t="shared" si="145"/>
        <v>5</v>
      </c>
      <c r="AX431" s="234">
        <v>2</v>
      </c>
      <c r="AY431" s="234">
        <v>5</v>
      </c>
      <c r="AZ431" s="229"/>
      <c r="BA431" s="234">
        <v>0</v>
      </c>
      <c r="BB431" s="229"/>
      <c r="BC431" s="234">
        <v>0</v>
      </c>
      <c r="BD431" s="232">
        <v>45170</v>
      </c>
      <c r="BE431" s="232">
        <v>45042</v>
      </c>
      <c r="BF431" s="239" t="s">
        <v>216</v>
      </c>
      <c r="BG431" s="230" t="s">
        <v>231</v>
      </c>
      <c r="BH431" s="230">
        <v>0</v>
      </c>
      <c r="BI431" s="240"/>
      <c r="BJ431" s="241">
        <v>0</v>
      </c>
      <c r="BK431" s="242" t="s">
        <v>468</v>
      </c>
      <c r="BL431" s="242"/>
      <c r="BM431" s="242" t="s">
        <v>498</v>
      </c>
      <c r="BN431" s="231" t="s">
        <v>200</v>
      </c>
      <c r="BO431" s="231">
        <f t="shared" si="132"/>
        <v>2023</v>
      </c>
      <c r="BP431" s="231">
        <f t="shared" si="133"/>
        <v>3</v>
      </c>
      <c r="BQ431" s="231" t="str">
        <f t="shared" ref="BQ431:BQ436" si="149">+TEXT(BD431,"MMMM")</f>
        <v>MMMM</v>
      </c>
      <c r="BR431" s="231"/>
      <c r="BS431" s="231">
        <f t="shared" si="135"/>
        <v>1</v>
      </c>
      <c r="BT431" s="231">
        <v>28</v>
      </c>
      <c r="BU431" s="231" t="s">
        <v>232</v>
      </c>
      <c r="BV431" s="231">
        <v>2</v>
      </c>
      <c r="BW431" s="231"/>
      <c r="BX431" s="231"/>
      <c r="BY431" s="231"/>
      <c r="BZ431" s="238">
        <f t="shared" si="136"/>
        <v>3</v>
      </c>
      <c r="CA431" s="231"/>
      <c r="CB431" s="231" t="str">
        <f t="shared" si="148"/>
        <v>Ҳазорасп тумани ҳокими ўринбосари</v>
      </c>
      <c r="CC431" s="231" t="s">
        <v>358</v>
      </c>
      <c r="CD431" s="231" t="s">
        <v>359</v>
      </c>
      <c r="CE431" s="231" t="s">
        <v>204</v>
      </c>
      <c r="CF431" s="231" t="s">
        <v>1637</v>
      </c>
      <c r="CG431" s="231" t="s">
        <v>206</v>
      </c>
      <c r="CH431" s="231"/>
      <c r="CI431" s="231"/>
      <c r="CJ431" s="231"/>
      <c r="CK431" s="243">
        <v>7</v>
      </c>
      <c r="CL431" s="243">
        <v>6</v>
      </c>
      <c r="CM431" s="244">
        <f t="shared" si="139"/>
        <v>-1</v>
      </c>
      <c r="CN431" s="243">
        <v>1</v>
      </c>
      <c r="CO431" s="243">
        <f t="shared" si="140"/>
        <v>0</v>
      </c>
      <c r="CP431" s="245">
        <f t="shared" si="141"/>
        <v>-2</v>
      </c>
      <c r="CR431" s="226"/>
    </row>
    <row r="432" spans="1:96" s="246" customFormat="1" ht="39" customHeight="1" x14ac:dyDescent="0.25">
      <c r="A432" s="227">
        <v>8</v>
      </c>
      <c r="B432" s="228">
        <f t="shared" si="138"/>
        <v>423</v>
      </c>
      <c r="C432" s="229">
        <v>19458</v>
      </c>
      <c r="D432" s="228" t="s">
        <v>185</v>
      </c>
      <c r="E432" s="228" t="s">
        <v>2</v>
      </c>
      <c r="F432" s="230" t="s">
        <v>9</v>
      </c>
      <c r="G432" s="231" t="s">
        <v>1823</v>
      </c>
      <c r="H432" s="231" t="s">
        <v>1824</v>
      </c>
      <c r="I432" s="230" t="s">
        <v>1825</v>
      </c>
      <c r="J432" s="232">
        <f t="shared" si="129"/>
        <v>0</v>
      </c>
      <c r="K432" s="232">
        <v>44997</v>
      </c>
      <c r="L432" s="230" t="s">
        <v>189</v>
      </c>
      <c r="M432" s="233">
        <v>0</v>
      </c>
      <c r="N432" s="228" t="s">
        <v>1640</v>
      </c>
      <c r="O432" s="228" t="s">
        <v>212</v>
      </c>
      <c r="P432" s="230" t="s">
        <v>213</v>
      </c>
      <c r="Q432" s="230" t="s">
        <v>550</v>
      </c>
      <c r="R432" s="230"/>
      <c r="S432" s="230" t="s">
        <v>337</v>
      </c>
      <c r="T432" s="230">
        <v>1200</v>
      </c>
      <c r="U432" s="234">
        <v>180</v>
      </c>
      <c r="V432" s="234">
        <v>174.6</v>
      </c>
      <c r="W432" s="234">
        <v>0</v>
      </c>
      <c r="X432" s="234">
        <v>0</v>
      </c>
      <c r="Y432" s="234">
        <v>7.2</v>
      </c>
      <c r="Z432" s="235">
        <f t="shared" si="144"/>
        <v>500</v>
      </c>
      <c r="AA432" s="235">
        <f t="shared" si="144"/>
        <v>500</v>
      </c>
      <c r="AB432" s="236">
        <f t="shared" si="144"/>
        <v>500</v>
      </c>
      <c r="AC432" s="236">
        <f t="shared" si="144"/>
        <v>500</v>
      </c>
      <c r="AD432" s="234">
        <v>200</v>
      </c>
      <c r="AE432" s="234">
        <v>200</v>
      </c>
      <c r="AF432" s="237">
        <v>200</v>
      </c>
      <c r="AG432" s="237">
        <v>200</v>
      </c>
      <c r="AH432" s="234">
        <v>300</v>
      </c>
      <c r="AI432" s="234">
        <v>300</v>
      </c>
      <c r="AJ432" s="237">
        <v>300</v>
      </c>
      <c r="AK432" s="237">
        <v>300</v>
      </c>
      <c r="AL432" s="234"/>
      <c r="AM432" s="234">
        <v>0</v>
      </c>
      <c r="AN432" s="237">
        <v>0</v>
      </c>
      <c r="AO432" s="237">
        <v>0</v>
      </c>
      <c r="AP432" s="234"/>
      <c r="AQ432" s="234">
        <v>0</v>
      </c>
      <c r="AR432" s="237">
        <v>0</v>
      </c>
      <c r="AS432" s="237">
        <v>0</v>
      </c>
      <c r="AT432" s="230"/>
      <c r="AU432" s="230"/>
      <c r="AV432" s="238">
        <f t="shared" si="145"/>
        <v>3</v>
      </c>
      <c r="AW432" s="238">
        <f t="shared" si="145"/>
        <v>3</v>
      </c>
      <c r="AX432" s="234">
        <v>3</v>
      </c>
      <c r="AY432" s="234">
        <v>3</v>
      </c>
      <c r="AZ432" s="229"/>
      <c r="BA432" s="234">
        <v>0</v>
      </c>
      <c r="BB432" s="229"/>
      <c r="BC432" s="234">
        <v>0</v>
      </c>
      <c r="BD432" s="232">
        <v>44997</v>
      </c>
      <c r="BE432" s="232">
        <v>45009</v>
      </c>
      <c r="BF432" s="239" t="s">
        <v>404</v>
      </c>
      <c r="BG432" s="230" t="s">
        <v>217</v>
      </c>
      <c r="BH432" s="230"/>
      <c r="BI432" s="240"/>
      <c r="BJ432" s="241"/>
      <c r="BK432" s="242" t="s">
        <v>468</v>
      </c>
      <c r="BL432" s="242"/>
      <c r="BM432" s="242" t="s">
        <v>498</v>
      </c>
      <c r="BN432" s="231" t="s">
        <v>200</v>
      </c>
      <c r="BO432" s="231">
        <f t="shared" si="132"/>
        <v>2023</v>
      </c>
      <c r="BP432" s="231">
        <f t="shared" si="133"/>
        <v>1</v>
      </c>
      <c r="BQ432" s="231" t="str">
        <f t="shared" si="149"/>
        <v>MMMM</v>
      </c>
      <c r="BR432" s="231" t="s">
        <v>255</v>
      </c>
      <c r="BS432" s="231">
        <f t="shared" si="135"/>
        <v>12</v>
      </c>
      <c r="BT432" s="231">
        <v>24</v>
      </c>
      <c r="BU432" s="231" t="s">
        <v>255</v>
      </c>
      <c r="BV432" s="231">
        <v>1</v>
      </c>
      <c r="BW432" s="231"/>
      <c r="BX432" s="231"/>
      <c r="BY432" s="231"/>
      <c r="BZ432" s="238">
        <f t="shared" si="136"/>
        <v>0</v>
      </c>
      <c r="CA432" s="231"/>
      <c r="CB432" s="231" t="str">
        <f t="shared" si="148"/>
        <v>Ҳазорасп тумани ҳокими ўринбосари</v>
      </c>
      <c r="CC432" s="231" t="s">
        <v>552</v>
      </c>
      <c r="CD432" s="231" t="s">
        <v>553</v>
      </c>
      <c r="CE432" s="231" t="s">
        <v>554</v>
      </c>
      <c r="CF432" s="231" t="s">
        <v>1650</v>
      </c>
      <c r="CG432" s="231" t="s">
        <v>472</v>
      </c>
      <c r="CH432" s="231"/>
      <c r="CI432" s="231"/>
      <c r="CJ432" s="231"/>
      <c r="CK432" s="243"/>
      <c r="CL432" s="243"/>
      <c r="CM432" s="244">
        <f t="shared" si="139"/>
        <v>0</v>
      </c>
      <c r="CN432" s="243"/>
      <c r="CO432" s="243">
        <f t="shared" si="140"/>
        <v>0</v>
      </c>
      <c r="CP432" s="245">
        <f t="shared" si="141"/>
        <v>-3</v>
      </c>
      <c r="CR432" s="226"/>
    </row>
    <row r="433" spans="1:96" s="246" customFormat="1" ht="39" customHeight="1" x14ac:dyDescent="0.25">
      <c r="A433" s="227">
        <v>8</v>
      </c>
      <c r="B433" s="228">
        <f t="shared" si="138"/>
        <v>424</v>
      </c>
      <c r="C433" s="229">
        <v>19479</v>
      </c>
      <c r="D433" s="228" t="s">
        <v>185</v>
      </c>
      <c r="E433" s="228" t="s">
        <v>2</v>
      </c>
      <c r="F433" s="230" t="s">
        <v>9</v>
      </c>
      <c r="G433" s="231" t="s">
        <v>1826</v>
      </c>
      <c r="H433" s="231" t="s">
        <v>1827</v>
      </c>
      <c r="I433" s="230" t="s">
        <v>1828</v>
      </c>
      <c r="J433" s="232">
        <f t="shared" si="129"/>
        <v>0</v>
      </c>
      <c r="K433" s="232">
        <v>45046</v>
      </c>
      <c r="L433" s="230" t="s">
        <v>189</v>
      </c>
      <c r="M433" s="233">
        <v>0</v>
      </c>
      <c r="N433" s="228" t="s">
        <v>1829</v>
      </c>
      <c r="O433" s="228" t="s">
        <v>192</v>
      </c>
      <c r="P433" s="230" t="s">
        <v>193</v>
      </c>
      <c r="Q433" s="230" t="s">
        <v>626</v>
      </c>
      <c r="R433" s="230"/>
      <c r="S433" s="230" t="s">
        <v>195</v>
      </c>
      <c r="T433" s="230" t="s">
        <v>184</v>
      </c>
      <c r="U433" s="234">
        <v>60</v>
      </c>
      <c r="V433" s="234">
        <v>45</v>
      </c>
      <c r="W433" s="234">
        <v>0</v>
      </c>
      <c r="X433" s="234">
        <v>0</v>
      </c>
      <c r="Y433" s="234">
        <v>2.4</v>
      </c>
      <c r="Z433" s="235">
        <f t="shared" si="144"/>
        <v>200</v>
      </c>
      <c r="AA433" s="235">
        <f t="shared" si="144"/>
        <v>200</v>
      </c>
      <c r="AB433" s="236">
        <f t="shared" si="144"/>
        <v>185</v>
      </c>
      <c r="AC433" s="236">
        <f t="shared" si="144"/>
        <v>185</v>
      </c>
      <c r="AD433" s="234">
        <v>50</v>
      </c>
      <c r="AE433" s="234">
        <v>50</v>
      </c>
      <c r="AF433" s="237">
        <v>50</v>
      </c>
      <c r="AG433" s="237">
        <v>50</v>
      </c>
      <c r="AH433" s="234">
        <v>150</v>
      </c>
      <c r="AI433" s="234">
        <v>150</v>
      </c>
      <c r="AJ433" s="237">
        <v>135</v>
      </c>
      <c r="AK433" s="237">
        <v>135</v>
      </c>
      <c r="AL433" s="234"/>
      <c r="AM433" s="234">
        <v>0</v>
      </c>
      <c r="AN433" s="237">
        <v>0</v>
      </c>
      <c r="AO433" s="237">
        <v>0</v>
      </c>
      <c r="AP433" s="234"/>
      <c r="AQ433" s="234">
        <v>0</v>
      </c>
      <c r="AR433" s="237">
        <v>0</v>
      </c>
      <c r="AS433" s="237">
        <v>0</v>
      </c>
      <c r="AT433" s="230"/>
      <c r="AU433" s="230"/>
      <c r="AV433" s="238">
        <f t="shared" si="145"/>
        <v>2</v>
      </c>
      <c r="AW433" s="238">
        <f t="shared" si="145"/>
        <v>2</v>
      </c>
      <c r="AX433" s="234">
        <v>2</v>
      </c>
      <c r="AY433" s="234">
        <v>2</v>
      </c>
      <c r="AZ433" s="229"/>
      <c r="BA433" s="234">
        <v>0</v>
      </c>
      <c r="BB433" s="229"/>
      <c r="BC433" s="234">
        <v>0</v>
      </c>
      <c r="BD433" s="232">
        <v>45046</v>
      </c>
      <c r="BE433" s="232">
        <v>45046</v>
      </c>
      <c r="BF433" s="239" t="s">
        <v>658</v>
      </c>
      <c r="BG433" s="230" t="s">
        <v>231</v>
      </c>
      <c r="BH433" s="230"/>
      <c r="BI433" s="240"/>
      <c r="BJ433" s="241"/>
      <c r="BK433" s="242" t="s">
        <v>468</v>
      </c>
      <c r="BL433" s="242"/>
      <c r="BM433" s="242" t="s">
        <v>498</v>
      </c>
      <c r="BN433" s="231" t="s">
        <v>200</v>
      </c>
      <c r="BO433" s="231">
        <f t="shared" si="132"/>
        <v>2023</v>
      </c>
      <c r="BP433" s="231">
        <f t="shared" si="133"/>
        <v>2</v>
      </c>
      <c r="BQ433" s="231" t="str">
        <f t="shared" si="149"/>
        <v>MMMM</v>
      </c>
      <c r="BR433" s="231" t="s">
        <v>232</v>
      </c>
      <c r="BS433" s="231">
        <f t="shared" si="135"/>
        <v>30</v>
      </c>
      <c r="BT433" s="231"/>
      <c r="BU433" s="231"/>
      <c r="BV433" s="231"/>
      <c r="BW433" s="231"/>
      <c r="BX433" s="231"/>
      <c r="BY433" s="231"/>
      <c r="BZ433" s="238">
        <f t="shared" si="136"/>
        <v>0</v>
      </c>
      <c r="CA433" s="231"/>
      <c r="CB433" s="231" t="str">
        <f t="shared" si="148"/>
        <v>Ҳазорасп тумани ҳокими ўринбосари</v>
      </c>
      <c r="CC433" s="231" t="s">
        <v>202</v>
      </c>
      <c r="CD433" s="231" t="s">
        <v>1692</v>
      </c>
      <c r="CE433" s="231" t="s">
        <v>204</v>
      </c>
      <c r="CF433" s="231" t="s">
        <v>1637</v>
      </c>
      <c r="CG433" s="231" t="s">
        <v>206</v>
      </c>
      <c r="CH433" s="231"/>
      <c r="CI433" s="231"/>
      <c r="CJ433" s="231"/>
      <c r="CK433" s="243"/>
      <c r="CL433" s="243"/>
      <c r="CM433" s="244">
        <f t="shared" si="139"/>
        <v>0</v>
      </c>
      <c r="CN433" s="243"/>
      <c r="CO433" s="243">
        <f t="shared" si="140"/>
        <v>0</v>
      </c>
      <c r="CP433" s="245">
        <f t="shared" si="141"/>
        <v>-2</v>
      </c>
      <c r="CR433" s="226"/>
    </row>
    <row r="434" spans="1:96" s="246" customFormat="1" ht="39" customHeight="1" x14ac:dyDescent="0.25">
      <c r="A434" s="227">
        <v>8</v>
      </c>
      <c r="B434" s="228">
        <f t="shared" si="138"/>
        <v>425</v>
      </c>
      <c r="C434" s="229">
        <v>19482</v>
      </c>
      <c r="D434" s="228" t="s">
        <v>185</v>
      </c>
      <c r="E434" s="228" t="s">
        <v>2</v>
      </c>
      <c r="F434" s="230" t="s">
        <v>9</v>
      </c>
      <c r="G434" s="231" t="s">
        <v>1830</v>
      </c>
      <c r="H434" s="231" t="s">
        <v>547</v>
      </c>
      <c r="I434" s="230" t="s">
        <v>1831</v>
      </c>
      <c r="J434" s="232">
        <f t="shared" si="129"/>
        <v>0</v>
      </c>
      <c r="K434" s="232">
        <v>45046</v>
      </c>
      <c r="L434" s="230" t="s">
        <v>189</v>
      </c>
      <c r="M434" s="233">
        <v>0</v>
      </c>
      <c r="N434" s="228" t="s">
        <v>1640</v>
      </c>
      <c r="O434" s="228" t="s">
        <v>212</v>
      </c>
      <c r="P434" s="230" t="s">
        <v>213</v>
      </c>
      <c r="Q434" s="230" t="s">
        <v>550</v>
      </c>
      <c r="R434" s="230"/>
      <c r="S434" s="230" t="s">
        <v>337</v>
      </c>
      <c r="T434" s="230">
        <v>400</v>
      </c>
      <c r="U434" s="234">
        <v>45</v>
      </c>
      <c r="V434" s="234">
        <v>41.4</v>
      </c>
      <c r="W434" s="234">
        <v>0</v>
      </c>
      <c r="X434" s="234">
        <v>0</v>
      </c>
      <c r="Y434" s="234">
        <v>1.8</v>
      </c>
      <c r="Z434" s="235">
        <f t="shared" si="144"/>
        <v>110</v>
      </c>
      <c r="AA434" s="235">
        <f t="shared" si="144"/>
        <v>110</v>
      </c>
      <c r="AB434" s="236">
        <f t="shared" si="144"/>
        <v>110</v>
      </c>
      <c r="AC434" s="236">
        <f t="shared" si="144"/>
        <v>110</v>
      </c>
      <c r="AD434" s="234">
        <v>77</v>
      </c>
      <c r="AE434" s="234">
        <v>77</v>
      </c>
      <c r="AF434" s="237">
        <v>77</v>
      </c>
      <c r="AG434" s="237">
        <v>77</v>
      </c>
      <c r="AH434" s="234">
        <v>33</v>
      </c>
      <c r="AI434" s="234">
        <v>33</v>
      </c>
      <c r="AJ434" s="237">
        <v>33</v>
      </c>
      <c r="AK434" s="237">
        <v>33</v>
      </c>
      <c r="AL434" s="234"/>
      <c r="AM434" s="234">
        <v>0</v>
      </c>
      <c r="AN434" s="237">
        <v>0</v>
      </c>
      <c r="AO434" s="237">
        <v>0</v>
      </c>
      <c r="AP434" s="234"/>
      <c r="AQ434" s="234">
        <v>0</v>
      </c>
      <c r="AR434" s="237">
        <v>0</v>
      </c>
      <c r="AS434" s="237">
        <v>0</v>
      </c>
      <c r="AT434" s="230"/>
      <c r="AU434" s="230"/>
      <c r="AV434" s="238">
        <f t="shared" si="145"/>
        <v>2</v>
      </c>
      <c r="AW434" s="238">
        <f t="shared" si="145"/>
        <v>2</v>
      </c>
      <c r="AX434" s="234">
        <v>2</v>
      </c>
      <c r="AY434" s="234">
        <v>2</v>
      </c>
      <c r="AZ434" s="229"/>
      <c r="BA434" s="234">
        <v>0</v>
      </c>
      <c r="BB434" s="229"/>
      <c r="BC434" s="234">
        <v>0</v>
      </c>
      <c r="BD434" s="232">
        <v>45046</v>
      </c>
      <c r="BE434" s="232">
        <v>45046</v>
      </c>
      <c r="BF434" s="239" t="s">
        <v>510</v>
      </c>
      <c r="BG434" s="230" t="s">
        <v>231</v>
      </c>
      <c r="BH434" s="230"/>
      <c r="BI434" s="240"/>
      <c r="BJ434" s="241"/>
      <c r="BK434" s="242" t="s">
        <v>468</v>
      </c>
      <c r="BL434" s="242"/>
      <c r="BM434" s="242" t="s">
        <v>498</v>
      </c>
      <c r="BN434" s="231" t="s">
        <v>200</v>
      </c>
      <c r="BO434" s="231">
        <f t="shared" si="132"/>
        <v>2023</v>
      </c>
      <c r="BP434" s="231">
        <f t="shared" si="133"/>
        <v>2</v>
      </c>
      <c r="BQ434" s="231" t="str">
        <f t="shared" si="149"/>
        <v>MMMM</v>
      </c>
      <c r="BR434" s="231" t="s">
        <v>232</v>
      </c>
      <c r="BS434" s="231">
        <f t="shared" si="135"/>
        <v>30</v>
      </c>
      <c r="BT434" s="231"/>
      <c r="BU434" s="231"/>
      <c r="BV434" s="231"/>
      <c r="BW434" s="231"/>
      <c r="BX434" s="231"/>
      <c r="BY434" s="231"/>
      <c r="BZ434" s="238">
        <f t="shared" si="136"/>
        <v>0</v>
      </c>
      <c r="CA434" s="231"/>
      <c r="CB434" s="231" t="str">
        <f t="shared" si="148"/>
        <v>Ҳазорасп тумани ҳокими ўринбосари</v>
      </c>
      <c r="CC434" s="231" t="s">
        <v>552</v>
      </c>
      <c r="CD434" s="231" t="s">
        <v>553</v>
      </c>
      <c r="CE434" s="231" t="s">
        <v>554</v>
      </c>
      <c r="CF434" s="231" t="s">
        <v>1650</v>
      </c>
      <c r="CG434" s="231" t="s">
        <v>472</v>
      </c>
      <c r="CH434" s="231"/>
      <c r="CI434" s="231"/>
      <c r="CJ434" s="231"/>
      <c r="CK434" s="243"/>
      <c r="CL434" s="243"/>
      <c r="CM434" s="244">
        <f t="shared" si="139"/>
        <v>0</v>
      </c>
      <c r="CN434" s="243"/>
      <c r="CO434" s="243">
        <f t="shared" si="140"/>
        <v>0</v>
      </c>
      <c r="CP434" s="245">
        <f t="shared" si="141"/>
        <v>-2</v>
      </c>
      <c r="CR434" s="226"/>
    </row>
    <row r="435" spans="1:96" s="246" customFormat="1" ht="39" customHeight="1" x14ac:dyDescent="0.25">
      <c r="A435" s="227">
        <v>8</v>
      </c>
      <c r="B435" s="228">
        <f t="shared" si="138"/>
        <v>426</v>
      </c>
      <c r="C435" s="229">
        <v>19483</v>
      </c>
      <c r="D435" s="228" t="s">
        <v>185</v>
      </c>
      <c r="E435" s="228" t="s">
        <v>2</v>
      </c>
      <c r="F435" s="230" t="s">
        <v>9</v>
      </c>
      <c r="G435" s="231" t="s">
        <v>1832</v>
      </c>
      <c r="H435" s="231" t="s">
        <v>1833</v>
      </c>
      <c r="I435" s="230" t="s">
        <v>1834</v>
      </c>
      <c r="J435" s="232">
        <f t="shared" si="129"/>
        <v>0</v>
      </c>
      <c r="K435" s="232">
        <v>45046</v>
      </c>
      <c r="L435" s="230" t="s">
        <v>189</v>
      </c>
      <c r="M435" s="233">
        <v>0</v>
      </c>
      <c r="N435" s="228" t="s">
        <v>1640</v>
      </c>
      <c r="O435" s="228" t="s">
        <v>212</v>
      </c>
      <c r="P435" s="230" t="s">
        <v>213</v>
      </c>
      <c r="Q435" s="230" t="s">
        <v>303</v>
      </c>
      <c r="R435" s="230"/>
      <c r="S435" s="230" t="s">
        <v>1021</v>
      </c>
      <c r="T435" s="230">
        <v>650</v>
      </c>
      <c r="U435" s="234">
        <v>50</v>
      </c>
      <c r="V435" s="234">
        <v>46</v>
      </c>
      <c r="W435" s="234">
        <v>0</v>
      </c>
      <c r="X435" s="234">
        <v>0</v>
      </c>
      <c r="Y435" s="234">
        <v>2</v>
      </c>
      <c r="Z435" s="235">
        <f t="shared" si="144"/>
        <v>110</v>
      </c>
      <c r="AA435" s="235">
        <f t="shared" si="144"/>
        <v>110</v>
      </c>
      <c r="AB435" s="236">
        <f t="shared" si="144"/>
        <v>110</v>
      </c>
      <c r="AC435" s="236">
        <f t="shared" si="144"/>
        <v>110</v>
      </c>
      <c r="AD435" s="234">
        <v>77</v>
      </c>
      <c r="AE435" s="234">
        <v>77</v>
      </c>
      <c r="AF435" s="237">
        <v>77</v>
      </c>
      <c r="AG435" s="237">
        <v>77</v>
      </c>
      <c r="AH435" s="234">
        <v>33</v>
      </c>
      <c r="AI435" s="234">
        <v>33</v>
      </c>
      <c r="AJ435" s="237">
        <v>33</v>
      </c>
      <c r="AK435" s="237">
        <v>33</v>
      </c>
      <c r="AL435" s="234"/>
      <c r="AM435" s="234">
        <v>0</v>
      </c>
      <c r="AN435" s="237">
        <v>0</v>
      </c>
      <c r="AO435" s="237">
        <v>0</v>
      </c>
      <c r="AP435" s="234"/>
      <c r="AQ435" s="234">
        <v>0</v>
      </c>
      <c r="AR435" s="237">
        <v>0</v>
      </c>
      <c r="AS435" s="237">
        <v>0</v>
      </c>
      <c r="AT435" s="230"/>
      <c r="AU435" s="230"/>
      <c r="AV435" s="238">
        <f t="shared" si="145"/>
        <v>2</v>
      </c>
      <c r="AW435" s="238">
        <f t="shared" si="145"/>
        <v>2</v>
      </c>
      <c r="AX435" s="234">
        <v>2</v>
      </c>
      <c r="AY435" s="234">
        <v>2</v>
      </c>
      <c r="AZ435" s="229"/>
      <c r="BA435" s="234">
        <v>0</v>
      </c>
      <c r="BB435" s="229"/>
      <c r="BC435" s="234">
        <v>0</v>
      </c>
      <c r="BD435" s="232">
        <v>45046</v>
      </c>
      <c r="BE435" s="232">
        <v>45046</v>
      </c>
      <c r="BF435" s="239" t="s">
        <v>627</v>
      </c>
      <c r="BG435" s="230" t="s">
        <v>231</v>
      </c>
      <c r="BH435" s="230"/>
      <c r="BI435" s="240"/>
      <c r="BJ435" s="241"/>
      <c r="BK435" s="242" t="s">
        <v>468</v>
      </c>
      <c r="BL435" s="242"/>
      <c r="BM435" s="242" t="s">
        <v>498</v>
      </c>
      <c r="BN435" s="231" t="s">
        <v>200</v>
      </c>
      <c r="BO435" s="231">
        <f t="shared" si="132"/>
        <v>2023</v>
      </c>
      <c r="BP435" s="231">
        <f t="shared" si="133"/>
        <v>2</v>
      </c>
      <c r="BQ435" s="231" t="str">
        <f t="shared" si="149"/>
        <v>MMMM</v>
      </c>
      <c r="BR435" s="231" t="s">
        <v>232</v>
      </c>
      <c r="BS435" s="231">
        <f t="shared" si="135"/>
        <v>30</v>
      </c>
      <c r="BT435" s="231"/>
      <c r="BU435" s="231"/>
      <c r="BV435" s="231"/>
      <c r="BW435" s="231"/>
      <c r="BX435" s="231"/>
      <c r="BY435" s="231"/>
      <c r="BZ435" s="238">
        <f t="shared" si="136"/>
        <v>0</v>
      </c>
      <c r="CA435" s="231"/>
      <c r="CB435" s="231" t="str">
        <f t="shared" si="148"/>
        <v>Ҳазорасп тумани ҳокими ўринбосари</v>
      </c>
      <c r="CC435" s="231" t="s">
        <v>304</v>
      </c>
      <c r="CD435" s="231" t="s">
        <v>305</v>
      </c>
      <c r="CE435" s="231" t="s">
        <v>206</v>
      </c>
      <c r="CF435" s="231" t="s">
        <v>1650</v>
      </c>
      <c r="CG435" s="231" t="s">
        <v>472</v>
      </c>
      <c r="CH435" s="231"/>
      <c r="CI435" s="231"/>
      <c r="CJ435" s="231"/>
      <c r="CK435" s="243"/>
      <c r="CL435" s="243"/>
      <c r="CM435" s="244">
        <f t="shared" si="139"/>
        <v>0</v>
      </c>
      <c r="CN435" s="243"/>
      <c r="CO435" s="243">
        <f t="shared" si="140"/>
        <v>0</v>
      </c>
      <c r="CP435" s="245">
        <f t="shared" si="141"/>
        <v>-2</v>
      </c>
      <c r="CR435" s="226"/>
    </row>
    <row r="436" spans="1:96" s="246" customFormat="1" ht="39" customHeight="1" x14ac:dyDescent="0.25">
      <c r="A436" s="227">
        <v>8</v>
      </c>
      <c r="B436" s="228">
        <f t="shared" si="138"/>
        <v>427</v>
      </c>
      <c r="C436" s="229">
        <v>19533</v>
      </c>
      <c r="D436" s="228" t="s">
        <v>185</v>
      </c>
      <c r="E436" s="228" t="s">
        <v>2</v>
      </c>
      <c r="F436" s="230" t="s">
        <v>12</v>
      </c>
      <c r="G436" s="231" t="s">
        <v>1835</v>
      </c>
      <c r="H436" s="231" t="s">
        <v>1836</v>
      </c>
      <c r="I436" s="230" t="s">
        <v>1837</v>
      </c>
      <c r="J436" s="232">
        <f t="shared" si="129"/>
        <v>0</v>
      </c>
      <c r="K436" s="232">
        <v>45170</v>
      </c>
      <c r="L436" s="230" t="s">
        <v>189</v>
      </c>
      <c r="M436" s="233">
        <v>310045484</v>
      </c>
      <c r="N436" s="228" t="s">
        <v>1838</v>
      </c>
      <c r="O436" s="228" t="s">
        <v>277</v>
      </c>
      <c r="P436" s="230" t="s">
        <v>193</v>
      </c>
      <c r="Q436" s="230" t="s">
        <v>227</v>
      </c>
      <c r="R436" s="230" t="s">
        <v>310</v>
      </c>
      <c r="S436" s="230" t="s">
        <v>318</v>
      </c>
      <c r="T436" s="230">
        <v>75</v>
      </c>
      <c r="U436" s="234">
        <v>100</v>
      </c>
      <c r="V436" s="234">
        <v>25</v>
      </c>
      <c r="W436" s="234">
        <v>0</v>
      </c>
      <c r="X436" s="234">
        <v>0</v>
      </c>
      <c r="Y436" s="234">
        <v>4</v>
      </c>
      <c r="Z436" s="235">
        <f t="shared" si="144"/>
        <v>500</v>
      </c>
      <c r="AA436" s="235">
        <f t="shared" si="144"/>
        <v>500</v>
      </c>
      <c r="AB436" s="236">
        <f t="shared" si="144"/>
        <v>400</v>
      </c>
      <c r="AC436" s="236">
        <f t="shared" si="144"/>
        <v>400</v>
      </c>
      <c r="AD436" s="234">
        <v>300</v>
      </c>
      <c r="AE436" s="234">
        <v>300</v>
      </c>
      <c r="AF436" s="237">
        <v>370</v>
      </c>
      <c r="AG436" s="237">
        <v>370</v>
      </c>
      <c r="AH436" s="234">
        <v>200</v>
      </c>
      <c r="AI436" s="234">
        <v>200</v>
      </c>
      <c r="AJ436" s="237">
        <v>30</v>
      </c>
      <c r="AK436" s="237">
        <v>30</v>
      </c>
      <c r="AL436" s="234"/>
      <c r="AM436" s="234">
        <v>0</v>
      </c>
      <c r="AN436" s="237">
        <v>0</v>
      </c>
      <c r="AO436" s="237">
        <v>0</v>
      </c>
      <c r="AP436" s="234"/>
      <c r="AQ436" s="234">
        <v>0</v>
      </c>
      <c r="AR436" s="237">
        <v>0</v>
      </c>
      <c r="AS436" s="237">
        <v>0</v>
      </c>
      <c r="AT436" s="230"/>
      <c r="AU436" s="230"/>
      <c r="AV436" s="238">
        <f t="shared" si="145"/>
        <v>8</v>
      </c>
      <c r="AW436" s="238">
        <f t="shared" si="145"/>
        <v>8</v>
      </c>
      <c r="AX436" s="234">
        <v>8</v>
      </c>
      <c r="AY436" s="234">
        <v>8</v>
      </c>
      <c r="AZ436" s="229"/>
      <c r="BA436" s="234">
        <v>0</v>
      </c>
      <c r="BB436" s="229"/>
      <c r="BC436" s="234">
        <v>0</v>
      </c>
      <c r="BD436" s="232">
        <v>45170</v>
      </c>
      <c r="BE436" s="232">
        <v>45068</v>
      </c>
      <c r="BF436" s="239" t="s">
        <v>1839</v>
      </c>
      <c r="BG436" s="230" t="s">
        <v>217</v>
      </c>
      <c r="BH436" s="230">
        <v>0</v>
      </c>
      <c r="BI436" s="240"/>
      <c r="BJ436" s="241">
        <v>0</v>
      </c>
      <c r="BK436" s="242" t="s">
        <v>468</v>
      </c>
      <c r="BL436" s="242"/>
      <c r="BM436" s="242" t="s">
        <v>853</v>
      </c>
      <c r="BN436" s="231" t="s">
        <v>200</v>
      </c>
      <c r="BO436" s="231">
        <f t="shared" si="132"/>
        <v>2023</v>
      </c>
      <c r="BP436" s="231">
        <f t="shared" si="133"/>
        <v>3</v>
      </c>
      <c r="BQ436" s="231" t="str">
        <f t="shared" si="149"/>
        <v>MMMM</v>
      </c>
      <c r="BR436" s="231"/>
      <c r="BS436" s="231">
        <f t="shared" si="135"/>
        <v>1</v>
      </c>
      <c r="BT436" s="231"/>
      <c r="BU436" s="231" t="s">
        <v>218</v>
      </c>
      <c r="BV436" s="231"/>
      <c r="BW436" s="231"/>
      <c r="BX436" s="231"/>
      <c r="BY436" s="231"/>
      <c r="BZ436" s="238">
        <f t="shared" si="136"/>
        <v>0</v>
      </c>
      <c r="CA436" s="231"/>
      <c r="CB436" s="231" t="str">
        <f t="shared" si="148"/>
        <v>Шовот тумани ҳокими ўринбосари</v>
      </c>
      <c r="CC436" s="231" t="s">
        <v>233</v>
      </c>
      <c r="CD436" s="231" t="s">
        <v>234</v>
      </c>
      <c r="CE436" s="231" t="s">
        <v>206</v>
      </c>
      <c r="CF436" s="231" t="s">
        <v>1840</v>
      </c>
      <c r="CG436" s="231" t="s">
        <v>204</v>
      </c>
      <c r="CH436" s="231"/>
      <c r="CI436" s="231"/>
      <c r="CJ436" s="231"/>
      <c r="CK436" s="243">
        <v>0</v>
      </c>
      <c r="CL436" s="243">
        <v>1</v>
      </c>
      <c r="CM436" s="244">
        <f t="shared" si="139"/>
        <v>1</v>
      </c>
      <c r="CN436" s="243"/>
      <c r="CO436" s="243">
        <f t="shared" si="140"/>
        <v>1</v>
      </c>
      <c r="CP436" s="245">
        <f t="shared" si="141"/>
        <v>-7</v>
      </c>
      <c r="CR436" s="226"/>
    </row>
    <row r="437" spans="1:96" s="246" customFormat="1" ht="39" customHeight="1" x14ac:dyDescent="0.25">
      <c r="A437" s="227">
        <v>8</v>
      </c>
      <c r="B437" s="228">
        <f t="shared" si="138"/>
        <v>428</v>
      </c>
      <c r="C437" s="229">
        <v>36777</v>
      </c>
      <c r="D437" s="228" t="s">
        <v>222</v>
      </c>
      <c r="E437" s="228" t="s">
        <v>2</v>
      </c>
      <c r="F437" s="230" t="s">
        <v>12</v>
      </c>
      <c r="G437" s="231" t="s">
        <v>1841</v>
      </c>
      <c r="H437" s="231" t="s">
        <v>1842</v>
      </c>
      <c r="I437" s="230" t="s">
        <v>1843</v>
      </c>
      <c r="J437" s="232">
        <f t="shared" si="129"/>
        <v>0</v>
      </c>
      <c r="K437" s="232">
        <v>45047</v>
      </c>
      <c r="L437" s="230" t="s">
        <v>189</v>
      </c>
      <c r="M437" s="242">
        <v>309954697</v>
      </c>
      <c r="N437" s="230" t="s">
        <v>1285</v>
      </c>
      <c r="O437" s="230" t="s">
        <v>277</v>
      </c>
      <c r="P437" s="230" t="s">
        <v>213</v>
      </c>
      <c r="Q437" s="230" t="s">
        <v>886</v>
      </c>
      <c r="R437" s="230">
        <v>0</v>
      </c>
      <c r="S437" s="230">
        <v>0</v>
      </c>
      <c r="T437" s="230">
        <v>0</v>
      </c>
      <c r="U437" s="230">
        <v>0</v>
      </c>
      <c r="V437" s="230">
        <v>0</v>
      </c>
      <c r="W437" s="230">
        <v>0</v>
      </c>
      <c r="X437" s="230">
        <v>0</v>
      </c>
      <c r="Y437" s="234">
        <v>16.8</v>
      </c>
      <c r="Z437" s="235">
        <f t="shared" si="144"/>
        <v>900</v>
      </c>
      <c r="AA437" s="235">
        <f t="shared" si="144"/>
        <v>900</v>
      </c>
      <c r="AB437" s="236">
        <f t="shared" si="144"/>
        <v>700</v>
      </c>
      <c r="AC437" s="236">
        <f t="shared" si="144"/>
        <v>700</v>
      </c>
      <c r="AD437" s="234">
        <v>700</v>
      </c>
      <c r="AE437" s="234">
        <v>700</v>
      </c>
      <c r="AF437" s="236">
        <v>700</v>
      </c>
      <c r="AG437" s="236">
        <v>700</v>
      </c>
      <c r="AH437" s="234">
        <v>200</v>
      </c>
      <c r="AI437" s="234">
        <v>200</v>
      </c>
      <c r="AJ437" s="237">
        <v>0</v>
      </c>
      <c r="AK437" s="237">
        <v>0</v>
      </c>
      <c r="AL437" s="234"/>
      <c r="AM437" s="234">
        <v>0</v>
      </c>
      <c r="AN437" s="237">
        <v>0</v>
      </c>
      <c r="AO437" s="237">
        <v>0</v>
      </c>
      <c r="AP437" s="234"/>
      <c r="AQ437" s="234">
        <v>0</v>
      </c>
      <c r="AR437" s="236">
        <v>0</v>
      </c>
      <c r="AS437" s="236">
        <v>0</v>
      </c>
      <c r="AT437" s="230"/>
      <c r="AU437" s="230"/>
      <c r="AV437" s="238">
        <f t="shared" si="145"/>
        <v>5</v>
      </c>
      <c r="AW437" s="238">
        <f t="shared" si="145"/>
        <v>5</v>
      </c>
      <c r="AX437" s="234">
        <v>5</v>
      </c>
      <c r="AY437" s="234">
        <v>5</v>
      </c>
      <c r="AZ437" s="229"/>
      <c r="BA437" s="234">
        <v>0</v>
      </c>
      <c r="BB437" s="229"/>
      <c r="BC437" s="234">
        <v>0</v>
      </c>
      <c r="BD437" s="232">
        <v>45047</v>
      </c>
      <c r="BE437" s="232">
        <v>45051</v>
      </c>
      <c r="BF437" s="239" t="s">
        <v>1844</v>
      </c>
      <c r="BG437" s="230" t="s">
        <v>217</v>
      </c>
      <c r="BH437" s="230"/>
      <c r="BI437" s="240"/>
      <c r="BJ437" s="241"/>
      <c r="BK437" s="242" t="s">
        <v>468</v>
      </c>
      <c r="BL437" s="242"/>
      <c r="BM437" s="242" t="s">
        <v>853</v>
      </c>
      <c r="BN437" s="231" t="s">
        <v>200</v>
      </c>
      <c r="BO437" s="231">
        <f t="shared" si="132"/>
        <v>2023</v>
      </c>
      <c r="BP437" s="231">
        <f t="shared" si="133"/>
        <v>2</v>
      </c>
      <c r="BQ437" s="231" t="s">
        <v>218</v>
      </c>
      <c r="BR437" s="231"/>
      <c r="BS437" s="231">
        <f t="shared" si="135"/>
        <v>1</v>
      </c>
      <c r="BT437" s="231"/>
      <c r="BU437" s="231" t="s">
        <v>218</v>
      </c>
      <c r="BV437" s="231"/>
      <c r="BW437" s="231"/>
      <c r="BX437" s="231"/>
      <c r="BY437" s="231"/>
      <c r="BZ437" s="238">
        <f t="shared" si="136"/>
        <v>0</v>
      </c>
      <c r="CA437" s="231"/>
      <c r="CB437" s="231"/>
      <c r="CC437" s="231" t="s">
        <v>304</v>
      </c>
      <c r="CD437" s="231" t="s">
        <v>888</v>
      </c>
      <c r="CE437" s="231" t="s">
        <v>889</v>
      </c>
      <c r="CF437" s="231" t="s">
        <v>1840</v>
      </c>
      <c r="CG437" s="231" t="s">
        <v>204</v>
      </c>
      <c r="CH437" s="231"/>
      <c r="CI437" s="231"/>
      <c r="CJ437" s="231"/>
      <c r="CK437" s="243">
        <v>1</v>
      </c>
      <c r="CL437" s="243"/>
      <c r="CM437" s="244">
        <f t="shared" si="139"/>
        <v>-1</v>
      </c>
      <c r="CN437" s="243"/>
      <c r="CO437" s="243">
        <f t="shared" si="140"/>
        <v>-1</v>
      </c>
      <c r="CP437" s="245">
        <f t="shared" si="141"/>
        <v>-6</v>
      </c>
      <c r="CR437" s="226"/>
    </row>
    <row r="438" spans="1:96" s="246" customFormat="1" ht="39" customHeight="1" x14ac:dyDescent="0.25">
      <c r="A438" s="227">
        <v>8</v>
      </c>
      <c r="B438" s="228">
        <f t="shared" si="138"/>
        <v>429</v>
      </c>
      <c r="C438" s="229">
        <v>19523</v>
      </c>
      <c r="D438" s="228" t="s">
        <v>185</v>
      </c>
      <c r="E438" s="228" t="s">
        <v>2</v>
      </c>
      <c r="F438" s="230" t="s">
        <v>12</v>
      </c>
      <c r="G438" s="231" t="s">
        <v>1845</v>
      </c>
      <c r="H438" s="231" t="s">
        <v>1846</v>
      </c>
      <c r="I438" s="230" t="s">
        <v>1847</v>
      </c>
      <c r="J438" s="232">
        <f t="shared" si="129"/>
        <v>0</v>
      </c>
      <c r="K438" s="232">
        <v>44986</v>
      </c>
      <c r="L438" s="230" t="s">
        <v>189</v>
      </c>
      <c r="M438" s="233">
        <v>309943537</v>
      </c>
      <c r="N438" s="228" t="s">
        <v>1848</v>
      </c>
      <c r="O438" s="228" t="s">
        <v>212</v>
      </c>
      <c r="P438" s="230" t="s">
        <v>213</v>
      </c>
      <c r="Q438" s="230" t="s">
        <v>303</v>
      </c>
      <c r="R438" s="230"/>
      <c r="S438" s="230" t="s">
        <v>579</v>
      </c>
      <c r="T438" s="230">
        <v>170</v>
      </c>
      <c r="U438" s="234">
        <v>250</v>
      </c>
      <c r="V438" s="234">
        <v>187.5</v>
      </c>
      <c r="W438" s="234">
        <v>0</v>
      </c>
      <c r="X438" s="234">
        <v>0</v>
      </c>
      <c r="Y438" s="234">
        <v>8</v>
      </c>
      <c r="Z438" s="235">
        <f t="shared" si="144"/>
        <v>300</v>
      </c>
      <c r="AA438" s="235">
        <f t="shared" si="144"/>
        <v>300</v>
      </c>
      <c r="AB438" s="236">
        <f t="shared" si="144"/>
        <v>300</v>
      </c>
      <c r="AC438" s="236">
        <f t="shared" si="144"/>
        <v>300</v>
      </c>
      <c r="AD438" s="234">
        <v>200</v>
      </c>
      <c r="AE438" s="234">
        <v>200</v>
      </c>
      <c r="AF438" s="237">
        <v>200</v>
      </c>
      <c r="AG438" s="237">
        <v>200</v>
      </c>
      <c r="AH438" s="234">
        <v>100</v>
      </c>
      <c r="AI438" s="234">
        <v>100</v>
      </c>
      <c r="AJ438" s="237">
        <v>100</v>
      </c>
      <c r="AK438" s="237">
        <v>100</v>
      </c>
      <c r="AL438" s="234"/>
      <c r="AM438" s="234">
        <v>0</v>
      </c>
      <c r="AN438" s="237">
        <v>0</v>
      </c>
      <c r="AO438" s="237">
        <v>0</v>
      </c>
      <c r="AP438" s="234"/>
      <c r="AQ438" s="234">
        <v>0</v>
      </c>
      <c r="AR438" s="237">
        <v>0</v>
      </c>
      <c r="AS438" s="237">
        <v>0</v>
      </c>
      <c r="AT438" s="230"/>
      <c r="AU438" s="230"/>
      <c r="AV438" s="238">
        <f t="shared" si="145"/>
        <v>4</v>
      </c>
      <c r="AW438" s="238">
        <f t="shared" si="145"/>
        <v>4</v>
      </c>
      <c r="AX438" s="234">
        <v>4</v>
      </c>
      <c r="AY438" s="234">
        <v>4</v>
      </c>
      <c r="AZ438" s="229"/>
      <c r="BA438" s="229">
        <v>0</v>
      </c>
      <c r="BB438" s="229"/>
      <c r="BC438" s="229">
        <v>0</v>
      </c>
      <c r="BD438" s="232">
        <v>44986</v>
      </c>
      <c r="BE438" s="232">
        <v>44967</v>
      </c>
      <c r="BF438" s="239" t="s">
        <v>1849</v>
      </c>
      <c r="BG438" s="230" t="s">
        <v>197</v>
      </c>
      <c r="BH438" s="230">
        <v>0</v>
      </c>
      <c r="BI438" s="240"/>
      <c r="BJ438" s="241">
        <v>0</v>
      </c>
      <c r="BK438" s="242" t="s">
        <v>468</v>
      </c>
      <c r="BL438" s="242"/>
      <c r="BM438" s="242" t="s">
        <v>853</v>
      </c>
      <c r="BN438" s="231" t="s">
        <v>200</v>
      </c>
      <c r="BO438" s="231">
        <f t="shared" si="132"/>
        <v>2023</v>
      </c>
      <c r="BP438" s="231">
        <f t="shared" si="133"/>
        <v>1</v>
      </c>
      <c r="BQ438" s="231" t="str">
        <f>+TEXT(BD438,"MMMM")</f>
        <v>MMMM</v>
      </c>
      <c r="BR438" s="231"/>
      <c r="BS438" s="231">
        <f t="shared" si="135"/>
        <v>1</v>
      </c>
      <c r="BT438" s="231">
        <v>17</v>
      </c>
      <c r="BU438" s="231" t="s">
        <v>201</v>
      </c>
      <c r="BV438" s="231">
        <v>1</v>
      </c>
      <c r="BW438" s="231"/>
      <c r="BX438" s="231"/>
      <c r="BY438" s="231"/>
      <c r="BZ438" s="238">
        <f t="shared" si="136"/>
        <v>0</v>
      </c>
      <c r="CA438" s="231"/>
      <c r="CB438" s="231" t="str">
        <f>+IF(BN438="йирик",CONCATENATE(E438," Инвестициялар, саноат ва савдо бош бошқармаси бошлиғи"),IF(BN438="ўрта",CONCATENATE(E438," Инвестициялар, саноат ва савдо бош бошқармаси бошлиғи биринчи ўринбосари"),_xlfn.CONCAT(F438," ҳокими ўринбосари")))</f>
        <v>Шовот тумани ҳокими ўринбосари</v>
      </c>
      <c r="CC438" s="231" t="s">
        <v>304</v>
      </c>
      <c r="CD438" s="231" t="s">
        <v>305</v>
      </c>
      <c r="CE438" s="231" t="s">
        <v>206</v>
      </c>
      <c r="CF438" s="231" t="s">
        <v>1850</v>
      </c>
      <c r="CG438" s="231" t="s">
        <v>472</v>
      </c>
      <c r="CH438" s="231"/>
      <c r="CI438" s="231"/>
      <c r="CJ438" s="231"/>
      <c r="CK438" s="243">
        <v>0</v>
      </c>
      <c r="CL438" s="243"/>
      <c r="CM438" s="244">
        <f t="shared" si="139"/>
        <v>0</v>
      </c>
      <c r="CN438" s="243"/>
      <c r="CO438" s="243">
        <f t="shared" si="140"/>
        <v>0</v>
      </c>
      <c r="CP438" s="245">
        <f t="shared" si="141"/>
        <v>-4</v>
      </c>
      <c r="CR438" s="226"/>
    </row>
    <row r="439" spans="1:96" s="246" customFormat="1" ht="39" customHeight="1" x14ac:dyDescent="0.25">
      <c r="A439" s="227">
        <v>8</v>
      </c>
      <c r="B439" s="228">
        <f t="shared" si="138"/>
        <v>430</v>
      </c>
      <c r="C439" s="229">
        <v>20665</v>
      </c>
      <c r="D439" s="228" t="s">
        <v>333</v>
      </c>
      <c r="E439" s="228" t="s">
        <v>2</v>
      </c>
      <c r="F439" s="230" t="s">
        <v>12</v>
      </c>
      <c r="G439" s="231" t="s">
        <v>1851</v>
      </c>
      <c r="H439" s="231" t="s">
        <v>1852</v>
      </c>
      <c r="I439" s="230" t="s">
        <v>1853</v>
      </c>
      <c r="J439" s="232">
        <f t="shared" si="129"/>
        <v>0</v>
      </c>
      <c r="K439" s="232">
        <v>44986</v>
      </c>
      <c r="L439" s="230" t="s">
        <v>189</v>
      </c>
      <c r="M439" s="233">
        <v>309929093</v>
      </c>
      <c r="N439" s="228" t="s">
        <v>1854</v>
      </c>
      <c r="O439" s="228" t="s">
        <v>252</v>
      </c>
      <c r="P439" s="230" t="s">
        <v>213</v>
      </c>
      <c r="Q439" s="230" t="s">
        <v>303</v>
      </c>
      <c r="R439" s="230"/>
      <c r="S439" s="230" t="s">
        <v>1021</v>
      </c>
      <c r="T439" s="230">
        <v>900</v>
      </c>
      <c r="U439" s="234">
        <v>650</v>
      </c>
      <c r="V439" s="234">
        <v>487.5</v>
      </c>
      <c r="W439" s="234">
        <v>0</v>
      </c>
      <c r="X439" s="234">
        <v>0</v>
      </c>
      <c r="Y439" s="234">
        <v>29.25</v>
      </c>
      <c r="Z439" s="235">
        <f t="shared" si="144"/>
        <v>750</v>
      </c>
      <c r="AA439" s="235">
        <f t="shared" si="144"/>
        <v>750</v>
      </c>
      <c r="AB439" s="236">
        <f t="shared" si="144"/>
        <v>500</v>
      </c>
      <c r="AC439" s="236">
        <f t="shared" si="144"/>
        <v>500</v>
      </c>
      <c r="AD439" s="234">
        <v>700</v>
      </c>
      <c r="AE439" s="234">
        <v>700</v>
      </c>
      <c r="AF439" s="237">
        <v>500</v>
      </c>
      <c r="AG439" s="237">
        <v>500</v>
      </c>
      <c r="AH439" s="234">
        <v>50</v>
      </c>
      <c r="AI439" s="234">
        <v>50</v>
      </c>
      <c r="AJ439" s="237">
        <v>0</v>
      </c>
      <c r="AK439" s="237">
        <v>0</v>
      </c>
      <c r="AL439" s="234"/>
      <c r="AM439" s="234">
        <v>0</v>
      </c>
      <c r="AN439" s="237">
        <v>0</v>
      </c>
      <c r="AO439" s="237">
        <v>0</v>
      </c>
      <c r="AP439" s="234"/>
      <c r="AQ439" s="234">
        <v>0</v>
      </c>
      <c r="AR439" s="237">
        <v>0</v>
      </c>
      <c r="AS439" s="237">
        <v>0</v>
      </c>
      <c r="AT439" s="230"/>
      <c r="AU439" s="230"/>
      <c r="AV439" s="238">
        <f t="shared" si="145"/>
        <v>5</v>
      </c>
      <c r="AW439" s="238">
        <f t="shared" si="145"/>
        <v>5</v>
      </c>
      <c r="AX439" s="234">
        <v>5</v>
      </c>
      <c r="AY439" s="234">
        <v>5</v>
      </c>
      <c r="AZ439" s="229"/>
      <c r="BA439" s="229">
        <v>0</v>
      </c>
      <c r="BB439" s="229"/>
      <c r="BC439" s="229">
        <v>0</v>
      </c>
      <c r="BD439" s="232">
        <v>44986</v>
      </c>
      <c r="BE439" s="232">
        <v>44986</v>
      </c>
      <c r="BF439" s="239" t="s">
        <v>1855</v>
      </c>
      <c r="BG439" s="230" t="s">
        <v>217</v>
      </c>
      <c r="BH439" s="230">
        <v>0</v>
      </c>
      <c r="BI439" s="240"/>
      <c r="BJ439" s="241">
        <v>0</v>
      </c>
      <c r="BK439" s="242" t="s">
        <v>468</v>
      </c>
      <c r="BL439" s="242"/>
      <c r="BM439" s="242" t="s">
        <v>853</v>
      </c>
      <c r="BN439" s="231" t="s">
        <v>200</v>
      </c>
      <c r="BO439" s="231">
        <f t="shared" si="132"/>
        <v>2023</v>
      </c>
      <c r="BP439" s="231">
        <f t="shared" si="133"/>
        <v>1</v>
      </c>
      <c r="BQ439" s="231" t="str">
        <f>+TEXT(BD439,"MMMM")</f>
        <v>MMMM</v>
      </c>
      <c r="BR439" s="231" t="s">
        <v>255</v>
      </c>
      <c r="BS439" s="231">
        <f t="shared" si="135"/>
        <v>1</v>
      </c>
      <c r="BT439" s="231">
        <v>3</v>
      </c>
      <c r="BU439" s="231" t="s">
        <v>255</v>
      </c>
      <c r="BV439" s="231">
        <v>1</v>
      </c>
      <c r="BW439" s="231"/>
      <c r="BX439" s="231"/>
      <c r="BY439" s="231"/>
      <c r="BZ439" s="238">
        <f t="shared" si="136"/>
        <v>0</v>
      </c>
      <c r="CA439" s="231"/>
      <c r="CB439" s="231" t="s">
        <v>1856</v>
      </c>
      <c r="CC439" s="231" t="s">
        <v>304</v>
      </c>
      <c r="CD439" s="231" t="s">
        <v>305</v>
      </c>
      <c r="CE439" s="231" t="s">
        <v>206</v>
      </c>
      <c r="CF439" s="231" t="s">
        <v>1840</v>
      </c>
      <c r="CG439" s="231" t="s">
        <v>204</v>
      </c>
      <c r="CH439" s="231"/>
      <c r="CI439" s="231"/>
      <c r="CJ439" s="231"/>
      <c r="CK439" s="243">
        <v>3</v>
      </c>
      <c r="CL439" s="243">
        <v>2</v>
      </c>
      <c r="CM439" s="244">
        <f t="shared" si="139"/>
        <v>-1</v>
      </c>
      <c r="CN439" s="243"/>
      <c r="CO439" s="243">
        <f t="shared" si="140"/>
        <v>-1</v>
      </c>
      <c r="CP439" s="245">
        <f t="shared" si="141"/>
        <v>-6</v>
      </c>
      <c r="CR439" s="226"/>
    </row>
    <row r="440" spans="1:96" s="246" customFormat="1" ht="39" customHeight="1" x14ac:dyDescent="0.25">
      <c r="A440" s="227">
        <v>8</v>
      </c>
      <c r="B440" s="228">
        <f t="shared" si="138"/>
        <v>431</v>
      </c>
      <c r="C440" s="229" t="e">
        <f>1+#REF!</f>
        <v>#REF!</v>
      </c>
      <c r="D440" s="247" t="s">
        <v>236</v>
      </c>
      <c r="E440" s="247" t="s">
        <v>2</v>
      </c>
      <c r="F440" s="248" t="s">
        <v>12</v>
      </c>
      <c r="G440" s="249" t="s">
        <v>1857</v>
      </c>
      <c r="H440" s="249" t="s">
        <v>1858</v>
      </c>
      <c r="I440" s="230" t="s">
        <v>1859</v>
      </c>
      <c r="J440" s="232">
        <f t="shared" si="129"/>
        <v>0</v>
      </c>
      <c r="K440" s="232">
        <v>45261</v>
      </c>
      <c r="L440" s="230"/>
      <c r="M440" s="242">
        <v>309887281</v>
      </c>
      <c r="N440" s="230"/>
      <c r="O440" s="230"/>
      <c r="P440" s="230" t="s">
        <v>193</v>
      </c>
      <c r="Q440" s="230"/>
      <c r="R440" s="230"/>
      <c r="S440" s="230"/>
      <c r="T440" s="230"/>
      <c r="U440" s="230"/>
      <c r="V440" s="230"/>
      <c r="W440" s="230"/>
      <c r="X440" s="230"/>
      <c r="Y440" s="234"/>
      <c r="Z440" s="235">
        <f t="shared" si="144"/>
        <v>320</v>
      </c>
      <c r="AA440" s="235">
        <f t="shared" si="144"/>
        <v>0</v>
      </c>
      <c r="AB440" s="236">
        <f t="shared" si="144"/>
        <v>320</v>
      </c>
      <c r="AC440" s="236">
        <f t="shared" si="144"/>
        <v>320</v>
      </c>
      <c r="AD440" s="250">
        <v>100</v>
      </c>
      <c r="AE440" s="250"/>
      <c r="AF440" s="251">
        <v>220</v>
      </c>
      <c r="AG440" s="251">
        <v>220</v>
      </c>
      <c r="AH440" s="250">
        <v>220</v>
      </c>
      <c r="AI440" s="250"/>
      <c r="AJ440" s="237">
        <v>100</v>
      </c>
      <c r="AK440" s="237">
        <v>100</v>
      </c>
      <c r="AL440" s="250"/>
      <c r="AM440" s="250"/>
      <c r="AN440" s="237"/>
      <c r="AO440" s="237"/>
      <c r="AP440" s="250"/>
      <c r="AQ440" s="250"/>
      <c r="AR440" s="251"/>
      <c r="AS440" s="251"/>
      <c r="AT440" s="248"/>
      <c r="AU440" s="248"/>
      <c r="AV440" s="238">
        <f t="shared" si="145"/>
        <v>5</v>
      </c>
      <c r="AW440" s="238">
        <f t="shared" si="145"/>
        <v>5</v>
      </c>
      <c r="AX440" s="250">
        <v>5</v>
      </c>
      <c r="AY440" s="234">
        <v>5</v>
      </c>
      <c r="AZ440" s="252"/>
      <c r="BA440" s="234"/>
      <c r="BB440" s="252"/>
      <c r="BC440" s="234"/>
      <c r="BD440" s="232">
        <v>45261</v>
      </c>
      <c r="BE440" s="232">
        <v>45107</v>
      </c>
      <c r="BF440" s="239" t="s">
        <v>1860</v>
      </c>
      <c r="BG440" s="230" t="s">
        <v>231</v>
      </c>
      <c r="BH440" s="248"/>
      <c r="BI440" s="253"/>
      <c r="BJ440" s="254"/>
      <c r="BK440" s="255" t="s">
        <v>468</v>
      </c>
      <c r="BL440" s="242"/>
      <c r="BM440" s="255"/>
      <c r="BN440" s="231" t="s">
        <v>200</v>
      </c>
      <c r="BO440" s="231">
        <f t="shared" si="132"/>
        <v>2023</v>
      </c>
      <c r="BP440" s="231">
        <f t="shared" si="133"/>
        <v>4</v>
      </c>
      <c r="BQ440" s="231" t="str">
        <f>+TEXT(BD440,"MMMM")</f>
        <v>MMMM</v>
      </c>
      <c r="BR440" s="249"/>
      <c r="BS440" s="249"/>
      <c r="BT440" s="249"/>
      <c r="BU440" s="249" t="s">
        <v>241</v>
      </c>
      <c r="BV440" s="249"/>
      <c r="BW440" s="249"/>
      <c r="BX440" s="249"/>
      <c r="BY440" s="249"/>
      <c r="BZ440" s="256"/>
      <c r="CA440" s="249"/>
      <c r="CB440" s="249"/>
      <c r="CC440" s="231"/>
      <c r="CD440" s="231"/>
      <c r="CE440" s="231"/>
      <c r="CF440" s="231"/>
      <c r="CG440" s="231"/>
      <c r="CH440" s="231"/>
      <c r="CI440" s="231"/>
      <c r="CJ440" s="231"/>
      <c r="CK440" s="243">
        <v>0</v>
      </c>
      <c r="CL440" s="243">
        <v>3</v>
      </c>
      <c r="CM440" s="244">
        <f t="shared" si="139"/>
        <v>3</v>
      </c>
      <c r="CN440" s="243">
        <v>1</v>
      </c>
      <c r="CO440" s="243">
        <f t="shared" si="140"/>
        <v>4</v>
      </c>
      <c r="CP440" s="245">
        <f t="shared" si="141"/>
        <v>-1</v>
      </c>
      <c r="CR440" s="226"/>
    </row>
    <row r="441" spans="1:96" s="246" customFormat="1" ht="39" customHeight="1" x14ac:dyDescent="0.25">
      <c r="A441" s="227">
        <v>8</v>
      </c>
      <c r="B441" s="228">
        <f t="shared" si="138"/>
        <v>432</v>
      </c>
      <c r="C441" s="229">
        <v>36769</v>
      </c>
      <c r="D441" s="228" t="s">
        <v>222</v>
      </c>
      <c r="E441" s="228" t="s">
        <v>2</v>
      </c>
      <c r="F441" s="230" t="s">
        <v>12</v>
      </c>
      <c r="G441" s="231" t="s">
        <v>1861</v>
      </c>
      <c r="H441" s="231" t="s">
        <v>1862</v>
      </c>
      <c r="I441" s="230" t="s">
        <v>1863</v>
      </c>
      <c r="J441" s="232">
        <f t="shared" si="129"/>
        <v>0</v>
      </c>
      <c r="K441" s="232">
        <v>45047</v>
      </c>
      <c r="L441" s="230" t="s">
        <v>189</v>
      </c>
      <c r="M441" s="242">
        <v>309881852</v>
      </c>
      <c r="N441" s="230" t="s">
        <v>1864</v>
      </c>
      <c r="O441" s="230" t="s">
        <v>277</v>
      </c>
      <c r="P441" s="230" t="s">
        <v>240</v>
      </c>
      <c r="Q441" s="230" t="s">
        <v>278</v>
      </c>
      <c r="R441" s="230" t="s">
        <v>279</v>
      </c>
      <c r="S441" s="230" t="s">
        <v>280</v>
      </c>
      <c r="T441" s="230">
        <v>100</v>
      </c>
      <c r="U441" s="230">
        <v>200</v>
      </c>
      <c r="V441" s="230">
        <v>115</v>
      </c>
      <c r="W441" s="230">
        <v>0</v>
      </c>
      <c r="X441" s="230">
        <v>0</v>
      </c>
      <c r="Y441" s="234">
        <v>8.6</v>
      </c>
      <c r="Z441" s="235">
        <f t="shared" si="144"/>
        <v>500</v>
      </c>
      <c r="AA441" s="235">
        <f t="shared" si="144"/>
        <v>500</v>
      </c>
      <c r="AB441" s="236">
        <f t="shared" si="144"/>
        <v>500</v>
      </c>
      <c r="AC441" s="236">
        <f t="shared" si="144"/>
        <v>500</v>
      </c>
      <c r="AD441" s="234">
        <v>400</v>
      </c>
      <c r="AE441" s="234">
        <v>400</v>
      </c>
      <c r="AF441" s="236">
        <v>500</v>
      </c>
      <c r="AG441" s="236">
        <v>500</v>
      </c>
      <c r="AH441" s="234">
        <v>100</v>
      </c>
      <c r="AI441" s="234">
        <v>100</v>
      </c>
      <c r="AJ441" s="237">
        <v>0</v>
      </c>
      <c r="AK441" s="237">
        <v>0</v>
      </c>
      <c r="AL441" s="234"/>
      <c r="AM441" s="234">
        <v>0</v>
      </c>
      <c r="AN441" s="237">
        <v>0</v>
      </c>
      <c r="AO441" s="237">
        <v>0</v>
      </c>
      <c r="AP441" s="234"/>
      <c r="AQ441" s="234">
        <v>0</v>
      </c>
      <c r="AR441" s="236">
        <v>0</v>
      </c>
      <c r="AS441" s="236">
        <v>0</v>
      </c>
      <c r="AT441" s="230"/>
      <c r="AU441" s="230"/>
      <c r="AV441" s="238">
        <f t="shared" si="145"/>
        <v>5</v>
      </c>
      <c r="AW441" s="238">
        <f t="shared" si="145"/>
        <v>5</v>
      </c>
      <c r="AX441" s="234">
        <v>5</v>
      </c>
      <c r="AY441" s="234">
        <v>5</v>
      </c>
      <c r="AZ441" s="229"/>
      <c r="BA441" s="234">
        <v>0</v>
      </c>
      <c r="BB441" s="229"/>
      <c r="BC441" s="234">
        <v>0</v>
      </c>
      <c r="BD441" s="232">
        <v>45047</v>
      </c>
      <c r="BE441" s="232">
        <v>45051</v>
      </c>
      <c r="BF441" s="239" t="s">
        <v>1865</v>
      </c>
      <c r="BG441" s="230" t="s">
        <v>217</v>
      </c>
      <c r="BH441" s="230"/>
      <c r="BI441" s="240"/>
      <c r="BJ441" s="241"/>
      <c r="BK441" s="242" t="s">
        <v>468</v>
      </c>
      <c r="BL441" s="242"/>
      <c r="BM441" s="242" t="s">
        <v>853</v>
      </c>
      <c r="BN441" s="231" t="s">
        <v>200</v>
      </c>
      <c r="BO441" s="231">
        <f t="shared" si="132"/>
        <v>2023</v>
      </c>
      <c r="BP441" s="231">
        <f t="shared" si="133"/>
        <v>2</v>
      </c>
      <c r="BQ441" s="231" t="s">
        <v>218</v>
      </c>
      <c r="BR441" s="231"/>
      <c r="BS441" s="231">
        <f t="shared" ref="BS441:BS504" si="150">+DAY(BD441)</f>
        <v>1</v>
      </c>
      <c r="BT441" s="231"/>
      <c r="BU441" s="231" t="s">
        <v>218</v>
      </c>
      <c r="BV441" s="231"/>
      <c r="BW441" s="231"/>
      <c r="BX441" s="231"/>
      <c r="BY441" s="231"/>
      <c r="BZ441" s="238">
        <f t="shared" ref="BZ441:BZ504" si="151">+IF(BF441&gt;0,AW441-AV441,0)</f>
        <v>0</v>
      </c>
      <c r="CA441" s="231"/>
      <c r="CB441" s="231"/>
      <c r="CC441" s="231" t="s">
        <v>219</v>
      </c>
      <c r="CD441" s="231" t="s">
        <v>220</v>
      </c>
      <c r="CE441" s="231" t="s">
        <v>221</v>
      </c>
      <c r="CF441" s="231" t="s">
        <v>1840</v>
      </c>
      <c r="CG441" s="231" t="s">
        <v>204</v>
      </c>
      <c r="CH441" s="231"/>
      <c r="CI441" s="231"/>
      <c r="CJ441" s="231"/>
      <c r="CK441" s="243">
        <v>0</v>
      </c>
      <c r="CL441" s="243"/>
      <c r="CM441" s="244">
        <f t="shared" si="139"/>
        <v>0</v>
      </c>
      <c r="CN441" s="243"/>
      <c r="CO441" s="243">
        <f t="shared" si="140"/>
        <v>0</v>
      </c>
      <c r="CP441" s="245">
        <f t="shared" si="141"/>
        <v>-5</v>
      </c>
      <c r="CR441" s="226"/>
    </row>
    <row r="442" spans="1:96" s="246" customFormat="1" ht="39" customHeight="1" x14ac:dyDescent="0.25">
      <c r="A442" s="227">
        <v>8</v>
      </c>
      <c r="B442" s="228">
        <f t="shared" si="138"/>
        <v>433</v>
      </c>
      <c r="C442" s="229">
        <v>36778</v>
      </c>
      <c r="D442" s="228" t="s">
        <v>222</v>
      </c>
      <c r="E442" s="228" t="s">
        <v>2</v>
      </c>
      <c r="F442" s="230" t="s">
        <v>12</v>
      </c>
      <c r="G442" s="231" t="s">
        <v>1866</v>
      </c>
      <c r="H442" s="231" t="s">
        <v>1867</v>
      </c>
      <c r="I442" s="230" t="s">
        <v>1868</v>
      </c>
      <c r="J442" s="232">
        <f t="shared" ref="J442:J505" si="152">+K442-BD442</f>
        <v>0</v>
      </c>
      <c r="K442" s="232">
        <v>45047</v>
      </c>
      <c r="L442" s="230" t="s">
        <v>189</v>
      </c>
      <c r="M442" s="242">
        <v>309857058</v>
      </c>
      <c r="N442" s="230" t="s">
        <v>1869</v>
      </c>
      <c r="O442" s="230" t="s">
        <v>277</v>
      </c>
      <c r="P442" s="230" t="s">
        <v>193</v>
      </c>
      <c r="Q442" s="230" t="s">
        <v>227</v>
      </c>
      <c r="R442" s="230" t="s">
        <v>228</v>
      </c>
      <c r="S442" s="230" t="s">
        <v>229</v>
      </c>
      <c r="T442" s="230">
        <v>50</v>
      </c>
      <c r="U442" s="230">
        <v>200</v>
      </c>
      <c r="V442" s="230">
        <v>116</v>
      </c>
      <c r="W442" s="230">
        <v>0</v>
      </c>
      <c r="X442" s="230">
        <v>0</v>
      </c>
      <c r="Y442" s="234">
        <v>8.4</v>
      </c>
      <c r="Z442" s="235">
        <f t="shared" ref="Z442:AC473" si="153">+AD442+AH442+AL442*11.9+AP442*11.9</f>
        <v>320</v>
      </c>
      <c r="AA442" s="235">
        <f t="shared" si="153"/>
        <v>320</v>
      </c>
      <c r="AB442" s="236">
        <f t="shared" si="153"/>
        <v>300</v>
      </c>
      <c r="AC442" s="236">
        <f t="shared" si="153"/>
        <v>300</v>
      </c>
      <c r="AD442" s="234">
        <v>120</v>
      </c>
      <c r="AE442" s="234">
        <v>120</v>
      </c>
      <c r="AF442" s="236">
        <v>100</v>
      </c>
      <c r="AG442" s="236">
        <v>100</v>
      </c>
      <c r="AH442" s="234">
        <v>200</v>
      </c>
      <c r="AI442" s="234">
        <v>200</v>
      </c>
      <c r="AJ442" s="236">
        <v>200</v>
      </c>
      <c r="AK442" s="236">
        <v>200</v>
      </c>
      <c r="AL442" s="234"/>
      <c r="AM442" s="234">
        <v>0</v>
      </c>
      <c r="AN442" s="236">
        <v>0</v>
      </c>
      <c r="AO442" s="236">
        <v>0</v>
      </c>
      <c r="AP442" s="234"/>
      <c r="AQ442" s="234">
        <v>0</v>
      </c>
      <c r="AR442" s="236">
        <v>0</v>
      </c>
      <c r="AS442" s="236">
        <v>0</v>
      </c>
      <c r="AT442" s="230"/>
      <c r="AU442" s="230"/>
      <c r="AV442" s="238">
        <f t="shared" ref="AV442:AW473" si="154">+AX442+AZ442+BB442</f>
        <v>7</v>
      </c>
      <c r="AW442" s="238">
        <f t="shared" si="154"/>
        <v>7</v>
      </c>
      <c r="AX442" s="234">
        <v>7</v>
      </c>
      <c r="AY442" s="234">
        <v>7</v>
      </c>
      <c r="AZ442" s="229"/>
      <c r="BA442" s="234">
        <v>0</v>
      </c>
      <c r="BB442" s="229"/>
      <c r="BC442" s="234">
        <v>0</v>
      </c>
      <c r="BD442" s="232">
        <v>45047</v>
      </c>
      <c r="BE442" s="232">
        <v>45000</v>
      </c>
      <c r="BF442" s="239" t="s">
        <v>1870</v>
      </c>
      <c r="BG442" s="230" t="s">
        <v>197</v>
      </c>
      <c r="BH442" s="230"/>
      <c r="BI442" s="240"/>
      <c r="BJ442" s="241"/>
      <c r="BK442" s="242" t="s">
        <v>468</v>
      </c>
      <c r="BL442" s="242"/>
      <c r="BM442" s="242" t="s">
        <v>853</v>
      </c>
      <c r="BN442" s="231" t="s">
        <v>200</v>
      </c>
      <c r="BO442" s="231">
        <f t="shared" ref="BO442:BO505" si="155">+YEAR(BD442)</f>
        <v>2023</v>
      </c>
      <c r="BP442" s="231">
        <f t="shared" ref="BP442:BP505" si="156">+ROUNDUP(MONTH(BD442)/3,0)</f>
        <v>2</v>
      </c>
      <c r="BQ442" s="231" t="s">
        <v>218</v>
      </c>
      <c r="BR442" s="231"/>
      <c r="BS442" s="231">
        <f t="shared" si="150"/>
        <v>1</v>
      </c>
      <c r="BT442" s="231">
        <v>17</v>
      </c>
      <c r="BU442" s="231" t="s">
        <v>481</v>
      </c>
      <c r="BV442" s="231">
        <v>1</v>
      </c>
      <c r="BW442" s="231"/>
      <c r="BX442" s="231"/>
      <c r="BY442" s="231"/>
      <c r="BZ442" s="238">
        <f t="shared" si="151"/>
        <v>0</v>
      </c>
      <c r="CA442" s="231"/>
      <c r="CB442" s="231"/>
      <c r="CC442" s="231" t="s">
        <v>233</v>
      </c>
      <c r="CD442" s="231" t="s">
        <v>234</v>
      </c>
      <c r="CE442" s="231" t="s">
        <v>206</v>
      </c>
      <c r="CF442" s="231" t="s">
        <v>1850</v>
      </c>
      <c r="CG442" s="231" t="s">
        <v>472</v>
      </c>
      <c r="CH442" s="231"/>
      <c r="CI442" s="231"/>
      <c r="CJ442" s="231"/>
      <c r="CK442" s="243">
        <v>0</v>
      </c>
      <c r="CL442" s="243">
        <v>1</v>
      </c>
      <c r="CM442" s="244">
        <f t="shared" si="139"/>
        <v>1</v>
      </c>
      <c r="CN442" s="243"/>
      <c r="CO442" s="243">
        <f t="shared" si="140"/>
        <v>1</v>
      </c>
      <c r="CP442" s="245">
        <f t="shared" si="141"/>
        <v>-6</v>
      </c>
      <c r="CR442" s="226"/>
    </row>
    <row r="443" spans="1:96" s="246" customFormat="1" ht="39" customHeight="1" x14ac:dyDescent="0.25">
      <c r="A443" s="227">
        <v>8</v>
      </c>
      <c r="B443" s="228">
        <f t="shared" si="138"/>
        <v>434</v>
      </c>
      <c r="C443" s="229">
        <v>36793</v>
      </c>
      <c r="D443" s="228" t="s">
        <v>222</v>
      </c>
      <c r="E443" s="228" t="s">
        <v>2</v>
      </c>
      <c r="F443" s="230" t="s">
        <v>12</v>
      </c>
      <c r="G443" s="231" t="s">
        <v>1871</v>
      </c>
      <c r="H443" s="231" t="s">
        <v>1872</v>
      </c>
      <c r="I443" s="230" t="s">
        <v>1873</v>
      </c>
      <c r="J443" s="232">
        <f t="shared" si="152"/>
        <v>0</v>
      </c>
      <c r="K443" s="232">
        <v>45046</v>
      </c>
      <c r="L443" s="230" t="s">
        <v>189</v>
      </c>
      <c r="M443" s="242">
        <v>309815742</v>
      </c>
      <c r="N443" s="230" t="s">
        <v>1874</v>
      </c>
      <c r="O443" s="230" t="s">
        <v>212</v>
      </c>
      <c r="P443" s="230" t="s">
        <v>193</v>
      </c>
      <c r="Q443" s="230" t="s">
        <v>325</v>
      </c>
      <c r="R443" s="230">
        <v>0</v>
      </c>
      <c r="S443" s="230">
        <v>0</v>
      </c>
      <c r="T443" s="230">
        <v>0</v>
      </c>
      <c r="U443" s="230">
        <v>0</v>
      </c>
      <c r="V443" s="230">
        <v>0</v>
      </c>
      <c r="W443" s="230">
        <v>0</v>
      </c>
      <c r="X443" s="230">
        <v>0</v>
      </c>
      <c r="Y443" s="234">
        <v>6.3</v>
      </c>
      <c r="Z443" s="235">
        <f t="shared" si="153"/>
        <v>307</v>
      </c>
      <c r="AA443" s="235">
        <f t="shared" si="153"/>
        <v>307</v>
      </c>
      <c r="AB443" s="236">
        <f t="shared" si="153"/>
        <v>400</v>
      </c>
      <c r="AC443" s="236">
        <f t="shared" si="153"/>
        <v>400</v>
      </c>
      <c r="AD443" s="234">
        <v>157</v>
      </c>
      <c r="AE443" s="234">
        <v>157</v>
      </c>
      <c r="AF443" s="236">
        <v>250</v>
      </c>
      <c r="AG443" s="236">
        <v>250</v>
      </c>
      <c r="AH443" s="234">
        <v>150</v>
      </c>
      <c r="AI443" s="234">
        <v>150</v>
      </c>
      <c r="AJ443" s="236">
        <v>150</v>
      </c>
      <c r="AK443" s="236">
        <v>150</v>
      </c>
      <c r="AL443" s="234"/>
      <c r="AM443" s="234">
        <v>0</v>
      </c>
      <c r="AN443" s="236">
        <v>0</v>
      </c>
      <c r="AO443" s="236">
        <v>0</v>
      </c>
      <c r="AP443" s="234"/>
      <c r="AQ443" s="234">
        <v>0</v>
      </c>
      <c r="AR443" s="236">
        <v>0</v>
      </c>
      <c r="AS443" s="236">
        <v>0</v>
      </c>
      <c r="AT443" s="230"/>
      <c r="AU443" s="230"/>
      <c r="AV443" s="238">
        <f t="shared" si="154"/>
        <v>5</v>
      </c>
      <c r="AW443" s="238">
        <f t="shared" si="154"/>
        <v>5</v>
      </c>
      <c r="AX443" s="234">
        <v>5</v>
      </c>
      <c r="AY443" s="234">
        <v>5</v>
      </c>
      <c r="AZ443" s="229"/>
      <c r="BA443" s="234">
        <v>0</v>
      </c>
      <c r="BB443" s="229"/>
      <c r="BC443" s="234">
        <v>0</v>
      </c>
      <c r="BD443" s="232">
        <v>45046</v>
      </c>
      <c r="BE443" s="232">
        <v>45000</v>
      </c>
      <c r="BF443" s="239" t="s">
        <v>1875</v>
      </c>
      <c r="BG443" s="230" t="s">
        <v>197</v>
      </c>
      <c r="BH443" s="230"/>
      <c r="BI443" s="240"/>
      <c r="BJ443" s="241"/>
      <c r="BK443" s="242" t="s">
        <v>468</v>
      </c>
      <c r="BL443" s="242"/>
      <c r="BM443" s="242" t="s">
        <v>853</v>
      </c>
      <c r="BN443" s="231" t="s">
        <v>200</v>
      </c>
      <c r="BO443" s="231">
        <f t="shared" si="155"/>
        <v>2023</v>
      </c>
      <c r="BP443" s="231">
        <f t="shared" si="156"/>
        <v>2</v>
      </c>
      <c r="BQ443" s="231" t="str">
        <f t="shared" ref="BQ443:BQ448" si="157">+TEXT(BD443,"MMMM")</f>
        <v>MMMM</v>
      </c>
      <c r="BR443" s="231"/>
      <c r="BS443" s="231">
        <f t="shared" si="150"/>
        <v>30</v>
      </c>
      <c r="BT443" s="231">
        <v>17</v>
      </c>
      <c r="BU443" s="231" t="s">
        <v>481</v>
      </c>
      <c r="BV443" s="231">
        <v>1</v>
      </c>
      <c r="BW443" s="231"/>
      <c r="BX443" s="231"/>
      <c r="BY443" s="231"/>
      <c r="BZ443" s="238">
        <f t="shared" si="151"/>
        <v>0</v>
      </c>
      <c r="CA443" s="231"/>
      <c r="CB443" s="231"/>
      <c r="CC443" s="231" t="s">
        <v>202</v>
      </c>
      <c r="CD443" s="231" t="s">
        <v>1876</v>
      </c>
      <c r="CE443" s="231" t="s">
        <v>204</v>
      </c>
      <c r="CF443" s="231" t="s">
        <v>1850</v>
      </c>
      <c r="CG443" s="231" t="s">
        <v>472</v>
      </c>
      <c r="CH443" s="231"/>
      <c r="CI443" s="231"/>
      <c r="CJ443" s="231"/>
      <c r="CK443" s="243">
        <v>0</v>
      </c>
      <c r="CL443" s="243">
        <v>0</v>
      </c>
      <c r="CM443" s="244">
        <f t="shared" si="139"/>
        <v>0</v>
      </c>
      <c r="CN443" s="243"/>
      <c r="CO443" s="243">
        <f t="shared" si="140"/>
        <v>0</v>
      </c>
      <c r="CP443" s="245">
        <f t="shared" si="141"/>
        <v>-5</v>
      </c>
      <c r="CR443" s="226"/>
    </row>
    <row r="444" spans="1:96" s="246" customFormat="1" ht="39" customHeight="1" x14ac:dyDescent="0.25">
      <c r="A444" s="227">
        <v>8</v>
      </c>
      <c r="B444" s="228">
        <f t="shared" si="138"/>
        <v>435</v>
      </c>
      <c r="C444" s="229">
        <v>36763</v>
      </c>
      <c r="D444" s="228" t="s">
        <v>222</v>
      </c>
      <c r="E444" s="228" t="s">
        <v>2</v>
      </c>
      <c r="F444" s="230" t="s">
        <v>12</v>
      </c>
      <c r="G444" s="231" t="s">
        <v>1877</v>
      </c>
      <c r="H444" s="231" t="s">
        <v>1878</v>
      </c>
      <c r="I444" s="230" t="s">
        <v>1879</v>
      </c>
      <c r="J444" s="232">
        <f t="shared" si="152"/>
        <v>0</v>
      </c>
      <c r="K444" s="232">
        <v>45137</v>
      </c>
      <c r="L444" s="230" t="s">
        <v>189</v>
      </c>
      <c r="M444" s="242">
        <v>309763603</v>
      </c>
      <c r="N444" s="230" t="s">
        <v>1880</v>
      </c>
      <c r="O444" s="230" t="s">
        <v>212</v>
      </c>
      <c r="P444" s="230" t="s">
        <v>213</v>
      </c>
      <c r="Q444" s="230" t="s">
        <v>214</v>
      </c>
      <c r="R444" s="230">
        <v>0</v>
      </c>
      <c r="S444" s="230">
        <v>0</v>
      </c>
      <c r="T444" s="230">
        <v>0</v>
      </c>
      <c r="U444" s="230">
        <v>0</v>
      </c>
      <c r="V444" s="230">
        <v>0</v>
      </c>
      <c r="W444" s="230">
        <v>0</v>
      </c>
      <c r="X444" s="230">
        <v>0</v>
      </c>
      <c r="Y444" s="234">
        <v>12.6</v>
      </c>
      <c r="Z444" s="235">
        <f t="shared" si="153"/>
        <v>600</v>
      </c>
      <c r="AA444" s="235">
        <f t="shared" si="153"/>
        <v>600</v>
      </c>
      <c r="AB444" s="236">
        <f t="shared" si="153"/>
        <v>600</v>
      </c>
      <c r="AC444" s="236">
        <f t="shared" si="153"/>
        <v>600</v>
      </c>
      <c r="AD444" s="234">
        <v>380</v>
      </c>
      <c r="AE444" s="234">
        <v>380</v>
      </c>
      <c r="AF444" s="236">
        <v>400</v>
      </c>
      <c r="AG444" s="236">
        <v>400</v>
      </c>
      <c r="AH444" s="234">
        <v>220</v>
      </c>
      <c r="AI444" s="234">
        <v>220</v>
      </c>
      <c r="AJ444" s="237">
        <v>200</v>
      </c>
      <c r="AK444" s="237">
        <v>200</v>
      </c>
      <c r="AL444" s="234"/>
      <c r="AM444" s="234">
        <v>0</v>
      </c>
      <c r="AN444" s="237">
        <v>0</v>
      </c>
      <c r="AO444" s="237">
        <v>0</v>
      </c>
      <c r="AP444" s="234"/>
      <c r="AQ444" s="234">
        <v>0</v>
      </c>
      <c r="AR444" s="236">
        <v>0</v>
      </c>
      <c r="AS444" s="236">
        <v>0</v>
      </c>
      <c r="AT444" s="230"/>
      <c r="AU444" s="230"/>
      <c r="AV444" s="238">
        <f t="shared" si="154"/>
        <v>5</v>
      </c>
      <c r="AW444" s="238">
        <f t="shared" si="154"/>
        <v>5</v>
      </c>
      <c r="AX444" s="234">
        <v>5</v>
      </c>
      <c r="AY444" s="234">
        <v>5</v>
      </c>
      <c r="AZ444" s="229"/>
      <c r="BA444" s="234">
        <v>0</v>
      </c>
      <c r="BB444" s="229"/>
      <c r="BC444" s="234">
        <v>0</v>
      </c>
      <c r="BD444" s="232">
        <v>45137</v>
      </c>
      <c r="BE444" s="232">
        <v>45056</v>
      </c>
      <c r="BF444" s="239" t="s">
        <v>1881</v>
      </c>
      <c r="BG444" s="230" t="s">
        <v>231</v>
      </c>
      <c r="BH444" s="230"/>
      <c r="BI444" s="240"/>
      <c r="BJ444" s="241"/>
      <c r="BK444" s="242" t="s">
        <v>468</v>
      </c>
      <c r="BL444" s="242"/>
      <c r="BM444" s="242" t="s">
        <v>853</v>
      </c>
      <c r="BN444" s="231" t="s">
        <v>200</v>
      </c>
      <c r="BO444" s="231">
        <f t="shared" si="155"/>
        <v>2023</v>
      </c>
      <c r="BP444" s="231">
        <f t="shared" si="156"/>
        <v>3</v>
      </c>
      <c r="BQ444" s="231" t="str">
        <f t="shared" si="157"/>
        <v>MMMM</v>
      </c>
      <c r="BR444" s="231"/>
      <c r="BS444" s="231">
        <f t="shared" si="150"/>
        <v>30</v>
      </c>
      <c r="BT444" s="231"/>
      <c r="BU444" s="231" t="s">
        <v>218</v>
      </c>
      <c r="BV444" s="231"/>
      <c r="BW444" s="231"/>
      <c r="BX444" s="231"/>
      <c r="BY444" s="231"/>
      <c r="BZ444" s="238">
        <f t="shared" si="151"/>
        <v>0</v>
      </c>
      <c r="CA444" s="231"/>
      <c r="CB444" s="231"/>
      <c r="CC444" s="231" t="s">
        <v>219</v>
      </c>
      <c r="CD444" s="231" t="s">
        <v>220</v>
      </c>
      <c r="CE444" s="231" t="s">
        <v>221</v>
      </c>
      <c r="CF444" s="231" t="s">
        <v>1882</v>
      </c>
      <c r="CG444" s="231" t="s">
        <v>206</v>
      </c>
      <c r="CH444" s="231"/>
      <c r="CI444" s="231"/>
      <c r="CJ444" s="231"/>
      <c r="CK444" s="243">
        <v>2</v>
      </c>
      <c r="CL444" s="243">
        <v>2</v>
      </c>
      <c r="CM444" s="244">
        <f t="shared" si="139"/>
        <v>0</v>
      </c>
      <c r="CN444" s="243"/>
      <c r="CO444" s="243">
        <f t="shared" si="140"/>
        <v>0</v>
      </c>
      <c r="CP444" s="245">
        <f t="shared" si="141"/>
        <v>-5</v>
      </c>
      <c r="CR444" s="226"/>
    </row>
    <row r="445" spans="1:96" s="246" customFormat="1" ht="39" customHeight="1" x14ac:dyDescent="0.25">
      <c r="A445" s="227">
        <v>8</v>
      </c>
      <c r="B445" s="228">
        <f t="shared" si="138"/>
        <v>436</v>
      </c>
      <c r="C445" s="229">
        <v>36776</v>
      </c>
      <c r="D445" s="228" t="s">
        <v>222</v>
      </c>
      <c r="E445" s="228" t="s">
        <v>2</v>
      </c>
      <c r="F445" s="230" t="s">
        <v>12</v>
      </c>
      <c r="G445" s="231" t="s">
        <v>1883</v>
      </c>
      <c r="H445" s="231" t="s">
        <v>1884</v>
      </c>
      <c r="I445" s="230" t="s">
        <v>1885</v>
      </c>
      <c r="J445" s="232">
        <f t="shared" si="152"/>
        <v>0</v>
      </c>
      <c r="K445" s="232">
        <v>45199</v>
      </c>
      <c r="L445" s="230" t="s">
        <v>189</v>
      </c>
      <c r="M445" s="242">
        <v>309758085</v>
      </c>
      <c r="N445" s="230" t="s">
        <v>1886</v>
      </c>
      <c r="O445" s="230" t="s">
        <v>192</v>
      </c>
      <c r="P445" s="230" t="s">
        <v>213</v>
      </c>
      <c r="Q445" s="230" t="s">
        <v>550</v>
      </c>
      <c r="R445" s="230">
        <v>0</v>
      </c>
      <c r="S445" s="230">
        <v>0</v>
      </c>
      <c r="T445" s="230">
        <v>0</v>
      </c>
      <c r="U445" s="230">
        <v>0</v>
      </c>
      <c r="V445" s="230">
        <v>0</v>
      </c>
      <c r="W445" s="230">
        <v>0</v>
      </c>
      <c r="X445" s="230">
        <v>0</v>
      </c>
      <c r="Y445" s="234">
        <v>3</v>
      </c>
      <c r="Z445" s="235">
        <f t="shared" si="153"/>
        <v>1000</v>
      </c>
      <c r="AA445" s="235">
        <f t="shared" si="153"/>
        <v>1000</v>
      </c>
      <c r="AB445" s="236">
        <f t="shared" si="153"/>
        <v>1000</v>
      </c>
      <c r="AC445" s="236">
        <f t="shared" si="153"/>
        <v>1000</v>
      </c>
      <c r="AD445" s="234">
        <v>1000</v>
      </c>
      <c r="AE445" s="234">
        <v>1000</v>
      </c>
      <c r="AF445" s="236">
        <v>1000</v>
      </c>
      <c r="AG445" s="236">
        <v>1000</v>
      </c>
      <c r="AH445" s="234"/>
      <c r="AI445" s="234">
        <v>0</v>
      </c>
      <c r="AJ445" s="237">
        <v>0</v>
      </c>
      <c r="AK445" s="237">
        <v>0</v>
      </c>
      <c r="AL445" s="234"/>
      <c r="AM445" s="234">
        <v>0</v>
      </c>
      <c r="AN445" s="237">
        <v>0</v>
      </c>
      <c r="AO445" s="237">
        <v>0</v>
      </c>
      <c r="AP445" s="234"/>
      <c r="AQ445" s="234">
        <v>0</v>
      </c>
      <c r="AR445" s="236">
        <v>0</v>
      </c>
      <c r="AS445" s="236">
        <v>0</v>
      </c>
      <c r="AT445" s="230"/>
      <c r="AU445" s="230"/>
      <c r="AV445" s="238">
        <f t="shared" si="154"/>
        <v>30</v>
      </c>
      <c r="AW445" s="238">
        <f t="shared" si="154"/>
        <v>30</v>
      </c>
      <c r="AX445" s="234">
        <v>30</v>
      </c>
      <c r="AY445" s="234">
        <v>30</v>
      </c>
      <c r="AZ445" s="229"/>
      <c r="BA445" s="234">
        <v>0</v>
      </c>
      <c r="BB445" s="229"/>
      <c r="BC445" s="234">
        <v>0</v>
      </c>
      <c r="BD445" s="232">
        <v>45199</v>
      </c>
      <c r="BE445" s="232">
        <v>45107</v>
      </c>
      <c r="BF445" s="239" t="s">
        <v>1887</v>
      </c>
      <c r="BG445" s="230" t="s">
        <v>254</v>
      </c>
      <c r="BH445" s="230"/>
      <c r="BI445" s="240"/>
      <c r="BJ445" s="241"/>
      <c r="BK445" s="242" t="s">
        <v>468</v>
      </c>
      <c r="BL445" s="242"/>
      <c r="BM445" s="242" t="s">
        <v>853</v>
      </c>
      <c r="BN445" s="231" t="s">
        <v>200</v>
      </c>
      <c r="BO445" s="231">
        <f t="shared" si="155"/>
        <v>2023</v>
      </c>
      <c r="BP445" s="231">
        <f t="shared" si="156"/>
        <v>3</v>
      </c>
      <c r="BQ445" s="231" t="str">
        <f t="shared" si="157"/>
        <v>MMMM</v>
      </c>
      <c r="BR445" s="231"/>
      <c r="BS445" s="231">
        <f t="shared" si="150"/>
        <v>30</v>
      </c>
      <c r="BT445" s="231"/>
      <c r="BU445" s="231" t="s">
        <v>241</v>
      </c>
      <c r="BV445" s="231"/>
      <c r="BW445" s="231"/>
      <c r="BX445" s="231"/>
      <c r="BY445" s="231"/>
      <c r="BZ445" s="238">
        <f t="shared" si="151"/>
        <v>0</v>
      </c>
      <c r="CA445" s="231"/>
      <c r="CB445" s="231"/>
      <c r="CC445" s="231" t="s">
        <v>552</v>
      </c>
      <c r="CD445" s="231" t="s">
        <v>553</v>
      </c>
      <c r="CE445" s="231" t="s">
        <v>554</v>
      </c>
      <c r="CF445" s="231" t="s">
        <v>1882</v>
      </c>
      <c r="CG445" s="231" t="s">
        <v>206</v>
      </c>
      <c r="CH445" s="231"/>
      <c r="CI445" s="231"/>
      <c r="CJ445" s="231"/>
      <c r="CK445" s="243">
        <v>3</v>
      </c>
      <c r="CL445" s="243">
        <v>4</v>
      </c>
      <c r="CM445" s="244">
        <f t="shared" si="139"/>
        <v>1</v>
      </c>
      <c r="CN445" s="243"/>
      <c r="CO445" s="243">
        <f t="shared" si="140"/>
        <v>1</v>
      </c>
      <c r="CP445" s="245">
        <f t="shared" si="141"/>
        <v>-29</v>
      </c>
      <c r="CR445" s="226"/>
    </row>
    <row r="446" spans="1:96" s="246" customFormat="1" ht="39" customHeight="1" x14ac:dyDescent="0.25">
      <c r="A446" s="227">
        <v>8</v>
      </c>
      <c r="B446" s="228">
        <f t="shared" si="138"/>
        <v>437</v>
      </c>
      <c r="C446" s="229">
        <v>36761</v>
      </c>
      <c r="D446" s="228" t="s">
        <v>222</v>
      </c>
      <c r="E446" s="228" t="s">
        <v>2</v>
      </c>
      <c r="F446" s="230" t="s">
        <v>12</v>
      </c>
      <c r="G446" s="231" t="s">
        <v>1888</v>
      </c>
      <c r="H446" s="231" t="s">
        <v>1889</v>
      </c>
      <c r="I446" s="230" t="s">
        <v>1890</v>
      </c>
      <c r="J446" s="232">
        <f t="shared" si="152"/>
        <v>0</v>
      </c>
      <c r="K446" s="232">
        <v>45036</v>
      </c>
      <c r="L446" s="230" t="s">
        <v>189</v>
      </c>
      <c r="M446" s="242">
        <v>309638639</v>
      </c>
      <c r="N446" s="230" t="s">
        <v>1891</v>
      </c>
      <c r="O446" s="230" t="s">
        <v>277</v>
      </c>
      <c r="P446" s="230" t="s">
        <v>213</v>
      </c>
      <c r="Q446" s="230" t="s">
        <v>550</v>
      </c>
      <c r="R446" s="230">
        <v>0</v>
      </c>
      <c r="S446" s="230">
        <v>0</v>
      </c>
      <c r="T446" s="230">
        <v>0</v>
      </c>
      <c r="U446" s="230">
        <v>0</v>
      </c>
      <c r="V446" s="230">
        <v>0</v>
      </c>
      <c r="W446" s="230">
        <v>0</v>
      </c>
      <c r="X446" s="230">
        <v>0</v>
      </c>
      <c r="Y446" s="234">
        <v>4.2</v>
      </c>
      <c r="Z446" s="235">
        <f t="shared" si="153"/>
        <v>330</v>
      </c>
      <c r="AA446" s="235">
        <f t="shared" si="153"/>
        <v>330</v>
      </c>
      <c r="AB446" s="236">
        <f t="shared" si="153"/>
        <v>250</v>
      </c>
      <c r="AC446" s="236">
        <f t="shared" si="153"/>
        <v>250</v>
      </c>
      <c r="AD446" s="234">
        <v>230</v>
      </c>
      <c r="AE446" s="234">
        <v>230</v>
      </c>
      <c r="AF446" s="236">
        <v>220</v>
      </c>
      <c r="AG446" s="236">
        <v>220</v>
      </c>
      <c r="AH446" s="234">
        <v>100</v>
      </c>
      <c r="AI446" s="234">
        <v>100</v>
      </c>
      <c r="AJ446" s="237">
        <v>30</v>
      </c>
      <c r="AK446" s="237">
        <v>30</v>
      </c>
      <c r="AL446" s="234"/>
      <c r="AM446" s="234">
        <v>0</v>
      </c>
      <c r="AN446" s="237">
        <v>0</v>
      </c>
      <c r="AO446" s="237">
        <v>0</v>
      </c>
      <c r="AP446" s="234"/>
      <c r="AQ446" s="234">
        <v>0</v>
      </c>
      <c r="AR446" s="236">
        <v>0</v>
      </c>
      <c r="AS446" s="236">
        <v>0</v>
      </c>
      <c r="AT446" s="230"/>
      <c r="AU446" s="230"/>
      <c r="AV446" s="238">
        <f t="shared" si="154"/>
        <v>5</v>
      </c>
      <c r="AW446" s="238">
        <f t="shared" si="154"/>
        <v>5</v>
      </c>
      <c r="AX446" s="234">
        <v>5</v>
      </c>
      <c r="AY446" s="234">
        <v>5</v>
      </c>
      <c r="AZ446" s="229"/>
      <c r="BA446" s="234">
        <v>0</v>
      </c>
      <c r="BB446" s="229"/>
      <c r="BC446" s="234">
        <v>0</v>
      </c>
      <c r="BD446" s="232">
        <v>45036</v>
      </c>
      <c r="BE446" s="232">
        <v>45026</v>
      </c>
      <c r="BF446" s="239" t="s">
        <v>1892</v>
      </c>
      <c r="BG446" s="230" t="s">
        <v>231</v>
      </c>
      <c r="BH446" s="230"/>
      <c r="BI446" s="240"/>
      <c r="BJ446" s="241">
        <v>0</v>
      </c>
      <c r="BK446" s="242" t="s">
        <v>468</v>
      </c>
      <c r="BL446" s="242"/>
      <c r="BM446" s="242" t="s">
        <v>853</v>
      </c>
      <c r="BN446" s="231" t="s">
        <v>200</v>
      </c>
      <c r="BO446" s="231">
        <f t="shared" si="155"/>
        <v>2023</v>
      </c>
      <c r="BP446" s="231">
        <f t="shared" si="156"/>
        <v>2</v>
      </c>
      <c r="BQ446" s="231" t="str">
        <f t="shared" si="157"/>
        <v>MMMM</v>
      </c>
      <c r="BR446" s="231" t="s">
        <v>232</v>
      </c>
      <c r="BS446" s="231">
        <f t="shared" si="150"/>
        <v>20</v>
      </c>
      <c r="BT446" s="231">
        <v>14</v>
      </c>
      <c r="BU446" s="231" t="s">
        <v>232</v>
      </c>
      <c r="BV446" s="231">
        <v>2</v>
      </c>
      <c r="BW446" s="231"/>
      <c r="BX446" s="231"/>
      <c r="BY446" s="231"/>
      <c r="BZ446" s="238">
        <f t="shared" si="151"/>
        <v>0</v>
      </c>
      <c r="CA446" s="231"/>
      <c r="CB446" s="231"/>
      <c r="CC446" s="231" t="s">
        <v>552</v>
      </c>
      <c r="CD446" s="231" t="s">
        <v>553</v>
      </c>
      <c r="CE446" s="231" t="s">
        <v>554</v>
      </c>
      <c r="CF446" s="231" t="s">
        <v>1882</v>
      </c>
      <c r="CG446" s="231" t="s">
        <v>206</v>
      </c>
      <c r="CH446" s="231"/>
      <c r="CI446" s="231"/>
      <c r="CJ446" s="231"/>
      <c r="CK446" s="243"/>
      <c r="CL446" s="243">
        <v>0</v>
      </c>
      <c r="CM446" s="244">
        <f t="shared" si="139"/>
        <v>0</v>
      </c>
      <c r="CN446" s="243"/>
      <c r="CO446" s="243">
        <f t="shared" si="140"/>
        <v>0</v>
      </c>
      <c r="CP446" s="245">
        <f t="shared" si="141"/>
        <v>-5</v>
      </c>
      <c r="CR446" s="226"/>
    </row>
    <row r="447" spans="1:96" s="246" customFormat="1" ht="39" customHeight="1" x14ac:dyDescent="0.25">
      <c r="A447" s="227">
        <v>8</v>
      </c>
      <c r="B447" s="228">
        <f t="shared" si="138"/>
        <v>438</v>
      </c>
      <c r="C447" s="229">
        <v>19514</v>
      </c>
      <c r="D447" s="228" t="s">
        <v>185</v>
      </c>
      <c r="E447" s="228" t="s">
        <v>2</v>
      </c>
      <c r="F447" s="230" t="s">
        <v>12</v>
      </c>
      <c r="G447" s="231" t="s">
        <v>1893</v>
      </c>
      <c r="H447" s="231" t="s">
        <v>1894</v>
      </c>
      <c r="I447" s="230" t="s">
        <v>1895</v>
      </c>
      <c r="J447" s="232">
        <f t="shared" si="152"/>
        <v>0</v>
      </c>
      <c r="K447" s="232">
        <v>45017</v>
      </c>
      <c r="L447" s="230" t="s">
        <v>189</v>
      </c>
      <c r="M447" s="233">
        <v>309629055</v>
      </c>
      <c r="N447" s="228" t="s">
        <v>1896</v>
      </c>
      <c r="O447" s="228" t="s">
        <v>277</v>
      </c>
      <c r="P447" s="230" t="s">
        <v>193</v>
      </c>
      <c r="Q447" s="230" t="s">
        <v>194</v>
      </c>
      <c r="R447" s="230"/>
      <c r="S447" s="230" t="s">
        <v>195</v>
      </c>
      <c r="T447" s="230" t="s">
        <v>184</v>
      </c>
      <c r="U447" s="234">
        <v>100</v>
      </c>
      <c r="V447" s="234">
        <v>66.666666666666671</v>
      </c>
      <c r="W447" s="234">
        <v>0</v>
      </c>
      <c r="X447" s="234">
        <v>0</v>
      </c>
      <c r="Y447" s="234">
        <v>33</v>
      </c>
      <c r="Z447" s="235">
        <f t="shared" si="153"/>
        <v>500</v>
      </c>
      <c r="AA447" s="235">
        <f t="shared" si="153"/>
        <v>500</v>
      </c>
      <c r="AB447" s="236">
        <f t="shared" si="153"/>
        <v>425</v>
      </c>
      <c r="AC447" s="236">
        <f t="shared" si="153"/>
        <v>425</v>
      </c>
      <c r="AD447" s="234">
        <v>300</v>
      </c>
      <c r="AE447" s="234">
        <v>300</v>
      </c>
      <c r="AF447" s="237">
        <v>300</v>
      </c>
      <c r="AG447" s="237">
        <v>300</v>
      </c>
      <c r="AH447" s="234">
        <v>200</v>
      </c>
      <c r="AI447" s="234">
        <v>200</v>
      </c>
      <c r="AJ447" s="237">
        <v>125</v>
      </c>
      <c r="AK447" s="237">
        <v>125</v>
      </c>
      <c r="AL447" s="234"/>
      <c r="AM447" s="234">
        <v>0</v>
      </c>
      <c r="AN447" s="237">
        <v>0</v>
      </c>
      <c r="AO447" s="237">
        <v>0</v>
      </c>
      <c r="AP447" s="234"/>
      <c r="AQ447" s="234">
        <v>0</v>
      </c>
      <c r="AR447" s="237">
        <v>0</v>
      </c>
      <c r="AS447" s="237">
        <v>0</v>
      </c>
      <c r="AT447" s="230"/>
      <c r="AU447" s="230"/>
      <c r="AV447" s="238">
        <f t="shared" si="154"/>
        <v>3</v>
      </c>
      <c r="AW447" s="238">
        <f t="shared" si="154"/>
        <v>5</v>
      </c>
      <c r="AX447" s="234">
        <v>3</v>
      </c>
      <c r="AY447" s="234">
        <v>5</v>
      </c>
      <c r="AZ447" s="229"/>
      <c r="BA447" s="234">
        <v>0</v>
      </c>
      <c r="BB447" s="229"/>
      <c r="BC447" s="234">
        <v>0</v>
      </c>
      <c r="BD447" s="232">
        <v>45017</v>
      </c>
      <c r="BE447" s="232">
        <v>45010</v>
      </c>
      <c r="BF447" s="239" t="s">
        <v>1897</v>
      </c>
      <c r="BG447" s="230" t="s">
        <v>217</v>
      </c>
      <c r="BH447" s="230">
        <v>0</v>
      </c>
      <c r="BI447" s="240"/>
      <c r="BJ447" s="241">
        <v>0</v>
      </c>
      <c r="BK447" s="242" t="s">
        <v>468</v>
      </c>
      <c r="BL447" s="242"/>
      <c r="BM447" s="242" t="s">
        <v>853</v>
      </c>
      <c r="BN447" s="231" t="s">
        <v>200</v>
      </c>
      <c r="BO447" s="231">
        <f t="shared" si="155"/>
        <v>2023</v>
      </c>
      <c r="BP447" s="231">
        <f t="shared" si="156"/>
        <v>2</v>
      </c>
      <c r="BQ447" s="231" t="str">
        <f t="shared" si="157"/>
        <v>MMMM</v>
      </c>
      <c r="BR447" s="231"/>
      <c r="BS447" s="231">
        <f t="shared" si="150"/>
        <v>1</v>
      </c>
      <c r="BT447" s="231">
        <v>31</v>
      </c>
      <c r="BU447" s="231" t="s">
        <v>255</v>
      </c>
      <c r="BV447" s="231">
        <v>1</v>
      </c>
      <c r="BW447" s="231"/>
      <c r="BX447" s="231"/>
      <c r="BY447" s="231"/>
      <c r="BZ447" s="238">
        <f t="shared" si="151"/>
        <v>2</v>
      </c>
      <c r="CA447" s="231"/>
      <c r="CB447" s="231" t="str">
        <f t="shared" ref="CB447:CB453" si="158">+IF(BN447="йирик",CONCATENATE(E447," Инвестициялар, саноат ва савдо бош бошқармаси бошлиғи"),IF(BN447="ўрта",CONCATENATE(E447," Инвестициялар, саноат ва савдо бош бошқармаси бошлиғи биринчи ўринбосари"),_xlfn.CONCAT(F447," ҳокими ўринбосари")))</f>
        <v>Шовот тумани ҳокими ўринбосари</v>
      </c>
      <c r="CC447" s="231" t="s">
        <v>202</v>
      </c>
      <c r="CD447" s="231" t="s">
        <v>1898</v>
      </c>
      <c r="CE447" s="231" t="s">
        <v>472</v>
      </c>
      <c r="CF447" s="231" t="s">
        <v>1840</v>
      </c>
      <c r="CG447" s="231" t="s">
        <v>204</v>
      </c>
      <c r="CH447" s="231"/>
      <c r="CI447" s="231"/>
      <c r="CJ447" s="231"/>
      <c r="CK447" s="243">
        <v>1</v>
      </c>
      <c r="CL447" s="243"/>
      <c r="CM447" s="244">
        <f t="shared" si="139"/>
        <v>-1</v>
      </c>
      <c r="CN447" s="243"/>
      <c r="CO447" s="243">
        <f t="shared" si="140"/>
        <v>-1</v>
      </c>
      <c r="CP447" s="245">
        <f t="shared" si="141"/>
        <v>-4</v>
      </c>
      <c r="CR447" s="226"/>
    </row>
    <row r="448" spans="1:96" s="246" customFormat="1" ht="39" customHeight="1" x14ac:dyDescent="0.25">
      <c r="A448" s="227">
        <v>8</v>
      </c>
      <c r="B448" s="228">
        <f t="shared" si="138"/>
        <v>439</v>
      </c>
      <c r="C448" s="229">
        <v>19522</v>
      </c>
      <c r="D448" s="228" t="s">
        <v>185</v>
      </c>
      <c r="E448" s="228" t="s">
        <v>2</v>
      </c>
      <c r="F448" s="230" t="s">
        <v>12</v>
      </c>
      <c r="G448" s="231" t="s">
        <v>1899</v>
      </c>
      <c r="H448" s="231" t="s">
        <v>1900</v>
      </c>
      <c r="I448" s="230" t="s">
        <v>1901</v>
      </c>
      <c r="J448" s="232">
        <f t="shared" si="152"/>
        <v>0</v>
      </c>
      <c r="K448" s="232">
        <v>44958</v>
      </c>
      <c r="L448" s="230" t="s">
        <v>189</v>
      </c>
      <c r="M448" s="233">
        <v>309577690</v>
      </c>
      <c r="N448" s="228" t="s">
        <v>1902</v>
      </c>
      <c r="O448" s="228" t="s">
        <v>277</v>
      </c>
      <c r="P448" s="230" t="s">
        <v>213</v>
      </c>
      <c r="Q448" s="230" t="s">
        <v>550</v>
      </c>
      <c r="R448" s="230"/>
      <c r="S448" s="230" t="s">
        <v>685</v>
      </c>
      <c r="T448" s="230">
        <v>7.4</v>
      </c>
      <c r="U448" s="234">
        <v>200</v>
      </c>
      <c r="V448" s="234">
        <v>166.66666666666669</v>
      </c>
      <c r="W448" s="234">
        <v>0</v>
      </c>
      <c r="X448" s="234">
        <v>0</v>
      </c>
      <c r="Y448" s="234">
        <v>12</v>
      </c>
      <c r="Z448" s="235">
        <f t="shared" si="153"/>
        <v>225</v>
      </c>
      <c r="AA448" s="235">
        <f t="shared" si="153"/>
        <v>225</v>
      </c>
      <c r="AB448" s="236">
        <f t="shared" si="153"/>
        <v>275</v>
      </c>
      <c r="AC448" s="236">
        <f t="shared" si="153"/>
        <v>275</v>
      </c>
      <c r="AD448" s="234">
        <v>100</v>
      </c>
      <c r="AE448" s="234">
        <v>100</v>
      </c>
      <c r="AF448" s="237">
        <v>150</v>
      </c>
      <c r="AG448" s="237">
        <v>150</v>
      </c>
      <c r="AH448" s="234">
        <v>125</v>
      </c>
      <c r="AI448" s="234">
        <v>125</v>
      </c>
      <c r="AJ448" s="237">
        <v>125</v>
      </c>
      <c r="AK448" s="237">
        <v>125</v>
      </c>
      <c r="AL448" s="234"/>
      <c r="AM448" s="234">
        <v>0</v>
      </c>
      <c r="AN448" s="237">
        <v>0</v>
      </c>
      <c r="AO448" s="237">
        <v>0</v>
      </c>
      <c r="AP448" s="234"/>
      <c r="AQ448" s="234">
        <v>0</v>
      </c>
      <c r="AR448" s="237">
        <v>0</v>
      </c>
      <c r="AS448" s="237">
        <v>0</v>
      </c>
      <c r="AT448" s="230"/>
      <c r="AU448" s="230"/>
      <c r="AV448" s="238">
        <f t="shared" si="154"/>
        <v>4</v>
      </c>
      <c r="AW448" s="238">
        <f t="shared" si="154"/>
        <v>4</v>
      </c>
      <c r="AX448" s="234">
        <v>4</v>
      </c>
      <c r="AY448" s="234">
        <v>4</v>
      </c>
      <c r="AZ448" s="229"/>
      <c r="BA448" s="229">
        <v>0</v>
      </c>
      <c r="BB448" s="229"/>
      <c r="BC448" s="229">
        <v>0</v>
      </c>
      <c r="BD448" s="232">
        <v>44958</v>
      </c>
      <c r="BE448" s="232">
        <v>44958</v>
      </c>
      <c r="BF448" s="239" t="s">
        <v>1903</v>
      </c>
      <c r="BG448" s="230" t="s">
        <v>197</v>
      </c>
      <c r="BH448" s="230">
        <v>0</v>
      </c>
      <c r="BI448" s="240"/>
      <c r="BJ448" s="241">
        <v>0</v>
      </c>
      <c r="BK448" s="242" t="s">
        <v>468</v>
      </c>
      <c r="BL448" s="242"/>
      <c r="BM448" s="242" t="s">
        <v>853</v>
      </c>
      <c r="BN448" s="231" t="s">
        <v>200</v>
      </c>
      <c r="BO448" s="231">
        <f t="shared" si="155"/>
        <v>2023</v>
      </c>
      <c r="BP448" s="231">
        <f t="shared" si="156"/>
        <v>1</v>
      </c>
      <c r="BQ448" s="231" t="str">
        <f t="shared" si="157"/>
        <v>MMMM</v>
      </c>
      <c r="BR448" s="231" t="s">
        <v>201</v>
      </c>
      <c r="BS448" s="231">
        <f t="shared" si="150"/>
        <v>1</v>
      </c>
      <c r="BT448" s="231">
        <v>3</v>
      </c>
      <c r="BU448" s="231" t="s">
        <v>201</v>
      </c>
      <c r="BV448" s="231">
        <v>1</v>
      </c>
      <c r="BW448" s="231"/>
      <c r="BX448" s="231"/>
      <c r="BY448" s="231"/>
      <c r="BZ448" s="238">
        <f t="shared" si="151"/>
        <v>0</v>
      </c>
      <c r="CA448" s="231"/>
      <c r="CB448" s="231" t="str">
        <f t="shared" si="158"/>
        <v>Шовот тумани ҳокими ўринбосари</v>
      </c>
      <c r="CC448" s="231" t="s">
        <v>552</v>
      </c>
      <c r="CD448" s="231" t="s">
        <v>553</v>
      </c>
      <c r="CE448" s="231" t="s">
        <v>554</v>
      </c>
      <c r="CF448" s="231" t="s">
        <v>1850</v>
      </c>
      <c r="CG448" s="231" t="s">
        <v>472</v>
      </c>
      <c r="CH448" s="231"/>
      <c r="CI448" s="231"/>
      <c r="CJ448" s="231"/>
      <c r="CK448" s="243">
        <v>1</v>
      </c>
      <c r="CL448" s="243">
        <v>1</v>
      </c>
      <c r="CM448" s="244">
        <f t="shared" si="139"/>
        <v>0</v>
      </c>
      <c r="CN448" s="243">
        <v>1</v>
      </c>
      <c r="CO448" s="243">
        <f t="shared" si="140"/>
        <v>1</v>
      </c>
      <c r="CP448" s="245">
        <f t="shared" si="141"/>
        <v>-3</v>
      </c>
      <c r="CR448" s="226"/>
    </row>
    <row r="449" spans="1:96" s="246" customFormat="1" ht="39" customHeight="1" x14ac:dyDescent="0.25">
      <c r="A449" s="227">
        <v>8</v>
      </c>
      <c r="B449" s="228">
        <f t="shared" si="138"/>
        <v>440</v>
      </c>
      <c r="C449" s="229">
        <v>19529</v>
      </c>
      <c r="D449" s="228" t="s">
        <v>185</v>
      </c>
      <c r="E449" s="228" t="s">
        <v>2</v>
      </c>
      <c r="F449" s="230" t="s">
        <v>12</v>
      </c>
      <c r="G449" s="231" t="s">
        <v>1904</v>
      </c>
      <c r="H449" s="231" t="s">
        <v>1468</v>
      </c>
      <c r="I449" s="230" t="s">
        <v>1905</v>
      </c>
      <c r="J449" s="232">
        <f t="shared" si="152"/>
        <v>0</v>
      </c>
      <c r="K449" s="232">
        <v>45061</v>
      </c>
      <c r="L449" s="230" t="s">
        <v>189</v>
      </c>
      <c r="M449" s="233">
        <v>309572975</v>
      </c>
      <c r="N449" s="228" t="s">
        <v>1906</v>
      </c>
      <c r="O449" s="228" t="s">
        <v>252</v>
      </c>
      <c r="P449" s="230" t="s">
        <v>213</v>
      </c>
      <c r="Q449" s="230" t="s">
        <v>214</v>
      </c>
      <c r="R449" s="230"/>
      <c r="S449" s="230" t="s">
        <v>215</v>
      </c>
      <c r="T449" s="230">
        <v>800</v>
      </c>
      <c r="U449" s="234">
        <v>200</v>
      </c>
      <c r="V449" s="234">
        <v>116.66666666666667</v>
      </c>
      <c r="W449" s="234">
        <v>0</v>
      </c>
      <c r="X449" s="234">
        <v>0</v>
      </c>
      <c r="Y449" s="234">
        <v>8</v>
      </c>
      <c r="Z449" s="235">
        <f t="shared" si="153"/>
        <v>250</v>
      </c>
      <c r="AA449" s="235">
        <f t="shared" si="153"/>
        <v>250</v>
      </c>
      <c r="AB449" s="236">
        <f t="shared" si="153"/>
        <v>250</v>
      </c>
      <c r="AC449" s="236">
        <f t="shared" si="153"/>
        <v>250</v>
      </c>
      <c r="AD449" s="234">
        <v>120</v>
      </c>
      <c r="AE449" s="234">
        <v>120</v>
      </c>
      <c r="AF449" s="237">
        <v>220</v>
      </c>
      <c r="AG449" s="237">
        <v>220</v>
      </c>
      <c r="AH449" s="234">
        <v>130</v>
      </c>
      <c r="AI449" s="234">
        <v>130</v>
      </c>
      <c r="AJ449" s="237">
        <v>30</v>
      </c>
      <c r="AK449" s="237">
        <v>30</v>
      </c>
      <c r="AL449" s="234"/>
      <c r="AM449" s="234">
        <v>0</v>
      </c>
      <c r="AN449" s="237">
        <v>0</v>
      </c>
      <c r="AO449" s="237">
        <v>0</v>
      </c>
      <c r="AP449" s="234"/>
      <c r="AQ449" s="234">
        <v>0</v>
      </c>
      <c r="AR449" s="237">
        <v>0</v>
      </c>
      <c r="AS449" s="237">
        <v>0</v>
      </c>
      <c r="AT449" s="230"/>
      <c r="AU449" s="230"/>
      <c r="AV449" s="238">
        <f t="shared" si="154"/>
        <v>2</v>
      </c>
      <c r="AW449" s="238">
        <f t="shared" si="154"/>
        <v>5</v>
      </c>
      <c r="AX449" s="234">
        <v>2</v>
      </c>
      <c r="AY449" s="234">
        <v>5</v>
      </c>
      <c r="AZ449" s="229"/>
      <c r="BA449" s="234">
        <v>0</v>
      </c>
      <c r="BB449" s="229"/>
      <c r="BC449" s="234">
        <v>0</v>
      </c>
      <c r="BD449" s="232">
        <v>45061</v>
      </c>
      <c r="BE449" s="232">
        <v>45026</v>
      </c>
      <c r="BF449" s="239" t="s">
        <v>1907</v>
      </c>
      <c r="BG449" s="230" t="s">
        <v>231</v>
      </c>
      <c r="BH449" s="230">
        <v>0</v>
      </c>
      <c r="BI449" s="240"/>
      <c r="BJ449" s="241">
        <v>0</v>
      </c>
      <c r="BK449" s="242" t="s">
        <v>468</v>
      </c>
      <c r="BL449" s="242"/>
      <c r="BM449" s="242" t="s">
        <v>853</v>
      </c>
      <c r="BN449" s="231" t="s">
        <v>200</v>
      </c>
      <c r="BO449" s="231">
        <f t="shared" si="155"/>
        <v>2023</v>
      </c>
      <c r="BP449" s="231">
        <f t="shared" si="156"/>
        <v>2</v>
      </c>
      <c r="BQ449" s="231" t="s">
        <v>218</v>
      </c>
      <c r="BR449" s="231"/>
      <c r="BS449" s="231">
        <f t="shared" si="150"/>
        <v>15</v>
      </c>
      <c r="BT449" s="231">
        <v>14</v>
      </c>
      <c r="BU449" s="231" t="s">
        <v>232</v>
      </c>
      <c r="BV449" s="231">
        <v>2</v>
      </c>
      <c r="BW449" s="231"/>
      <c r="BX449" s="231"/>
      <c r="BY449" s="231"/>
      <c r="BZ449" s="238">
        <f t="shared" si="151"/>
        <v>3</v>
      </c>
      <c r="CA449" s="231"/>
      <c r="CB449" s="231" t="str">
        <f t="shared" si="158"/>
        <v>Шовот тумани ҳокими ўринбосари</v>
      </c>
      <c r="CC449" s="231" t="s">
        <v>1471</v>
      </c>
      <c r="CD449" s="231" t="s">
        <v>1472</v>
      </c>
      <c r="CE449" s="231" t="s">
        <v>204</v>
      </c>
      <c r="CF449" s="231" t="s">
        <v>1882</v>
      </c>
      <c r="CG449" s="231" t="s">
        <v>206</v>
      </c>
      <c r="CH449" s="231" t="s">
        <v>972</v>
      </c>
      <c r="CI449" s="231">
        <v>0</v>
      </c>
      <c r="CJ449" s="231" t="s">
        <v>1908</v>
      </c>
      <c r="CK449" s="243">
        <v>1</v>
      </c>
      <c r="CL449" s="243">
        <v>1</v>
      </c>
      <c r="CM449" s="244">
        <f t="shared" si="139"/>
        <v>0</v>
      </c>
      <c r="CN449" s="243"/>
      <c r="CO449" s="243">
        <f t="shared" si="140"/>
        <v>0</v>
      </c>
      <c r="CP449" s="245">
        <f t="shared" si="141"/>
        <v>-2</v>
      </c>
      <c r="CR449" s="226"/>
    </row>
    <row r="450" spans="1:96" s="246" customFormat="1" ht="39" customHeight="1" x14ac:dyDescent="0.25">
      <c r="A450" s="227">
        <v>8</v>
      </c>
      <c r="B450" s="228">
        <f t="shared" si="138"/>
        <v>441</v>
      </c>
      <c r="C450" s="229">
        <v>19521</v>
      </c>
      <c r="D450" s="228" t="s">
        <v>185</v>
      </c>
      <c r="E450" s="228" t="s">
        <v>2</v>
      </c>
      <c r="F450" s="230" t="s">
        <v>12</v>
      </c>
      <c r="G450" s="231" t="s">
        <v>1909</v>
      </c>
      <c r="H450" s="231" t="s">
        <v>1910</v>
      </c>
      <c r="I450" s="230" t="s">
        <v>1911</v>
      </c>
      <c r="J450" s="232">
        <f t="shared" si="152"/>
        <v>0</v>
      </c>
      <c r="K450" s="232">
        <v>45061</v>
      </c>
      <c r="L450" s="230" t="s">
        <v>189</v>
      </c>
      <c r="M450" s="233">
        <v>309479504</v>
      </c>
      <c r="N450" s="228" t="s">
        <v>1912</v>
      </c>
      <c r="O450" s="228" t="s">
        <v>252</v>
      </c>
      <c r="P450" s="230" t="s">
        <v>213</v>
      </c>
      <c r="Q450" s="230" t="s">
        <v>214</v>
      </c>
      <c r="R450" s="230"/>
      <c r="S450" s="230" t="s">
        <v>685</v>
      </c>
      <c r="T450" s="230">
        <v>125</v>
      </c>
      <c r="U450" s="234">
        <v>300</v>
      </c>
      <c r="V450" s="234">
        <v>175</v>
      </c>
      <c r="W450" s="234">
        <v>0</v>
      </c>
      <c r="X450" s="234">
        <v>0</v>
      </c>
      <c r="Y450" s="234">
        <v>12</v>
      </c>
      <c r="Z450" s="235">
        <f t="shared" si="153"/>
        <v>250</v>
      </c>
      <c r="AA450" s="235">
        <f t="shared" si="153"/>
        <v>250</v>
      </c>
      <c r="AB450" s="236">
        <f t="shared" si="153"/>
        <v>229</v>
      </c>
      <c r="AC450" s="236">
        <f t="shared" si="153"/>
        <v>229</v>
      </c>
      <c r="AD450" s="234">
        <v>79</v>
      </c>
      <c r="AE450" s="234">
        <v>79</v>
      </c>
      <c r="AF450" s="237">
        <v>150</v>
      </c>
      <c r="AG450" s="237">
        <v>150</v>
      </c>
      <c r="AH450" s="234">
        <v>171</v>
      </c>
      <c r="AI450" s="234">
        <v>171</v>
      </c>
      <c r="AJ450" s="237">
        <v>79</v>
      </c>
      <c r="AK450" s="237">
        <v>79</v>
      </c>
      <c r="AL450" s="234"/>
      <c r="AM450" s="234">
        <v>0</v>
      </c>
      <c r="AN450" s="237">
        <v>0</v>
      </c>
      <c r="AO450" s="237">
        <v>0</v>
      </c>
      <c r="AP450" s="234"/>
      <c r="AQ450" s="234">
        <v>0</v>
      </c>
      <c r="AR450" s="237">
        <v>0</v>
      </c>
      <c r="AS450" s="237">
        <v>0</v>
      </c>
      <c r="AT450" s="230"/>
      <c r="AU450" s="230"/>
      <c r="AV450" s="238">
        <f t="shared" si="154"/>
        <v>3</v>
      </c>
      <c r="AW450" s="238">
        <f t="shared" si="154"/>
        <v>5</v>
      </c>
      <c r="AX450" s="234">
        <v>3</v>
      </c>
      <c r="AY450" s="234">
        <v>5</v>
      </c>
      <c r="AZ450" s="229"/>
      <c r="BA450" s="234">
        <v>0</v>
      </c>
      <c r="BB450" s="229"/>
      <c r="BC450" s="234">
        <v>0</v>
      </c>
      <c r="BD450" s="232">
        <v>45061</v>
      </c>
      <c r="BE450" s="232">
        <v>45051</v>
      </c>
      <c r="BF450" s="239" t="s">
        <v>1913</v>
      </c>
      <c r="BG450" s="230" t="s">
        <v>231</v>
      </c>
      <c r="BH450" s="230">
        <v>0</v>
      </c>
      <c r="BI450" s="240"/>
      <c r="BJ450" s="241">
        <v>0</v>
      </c>
      <c r="BK450" s="242" t="s">
        <v>468</v>
      </c>
      <c r="BL450" s="242"/>
      <c r="BM450" s="242" t="s">
        <v>853</v>
      </c>
      <c r="BN450" s="231" t="s">
        <v>200</v>
      </c>
      <c r="BO450" s="231">
        <f t="shared" si="155"/>
        <v>2023</v>
      </c>
      <c r="BP450" s="231">
        <f t="shared" si="156"/>
        <v>2</v>
      </c>
      <c r="BQ450" s="231" t="s">
        <v>218</v>
      </c>
      <c r="BR450" s="231"/>
      <c r="BS450" s="231">
        <f t="shared" si="150"/>
        <v>15</v>
      </c>
      <c r="BT450" s="231"/>
      <c r="BU450" s="231" t="s">
        <v>218</v>
      </c>
      <c r="BV450" s="231"/>
      <c r="BW450" s="231"/>
      <c r="BX450" s="231"/>
      <c r="BY450" s="231"/>
      <c r="BZ450" s="238">
        <f t="shared" si="151"/>
        <v>2</v>
      </c>
      <c r="CA450" s="231"/>
      <c r="CB450" s="231" t="str">
        <f t="shared" si="158"/>
        <v>Шовот тумани ҳокими ўринбосари</v>
      </c>
      <c r="CC450" s="231" t="s">
        <v>219</v>
      </c>
      <c r="CD450" s="231" t="s">
        <v>220</v>
      </c>
      <c r="CE450" s="231" t="s">
        <v>221</v>
      </c>
      <c r="CF450" s="231" t="s">
        <v>1882</v>
      </c>
      <c r="CG450" s="231" t="s">
        <v>206</v>
      </c>
      <c r="CH450" s="231"/>
      <c r="CI450" s="231"/>
      <c r="CJ450" s="231"/>
      <c r="CK450" s="243">
        <v>1</v>
      </c>
      <c r="CL450" s="243">
        <v>1</v>
      </c>
      <c r="CM450" s="244">
        <f t="shared" si="139"/>
        <v>0</v>
      </c>
      <c r="CN450" s="243"/>
      <c r="CO450" s="243">
        <f t="shared" si="140"/>
        <v>0</v>
      </c>
      <c r="CP450" s="245">
        <f t="shared" si="141"/>
        <v>-3</v>
      </c>
      <c r="CR450" s="226"/>
    </row>
    <row r="451" spans="1:96" s="246" customFormat="1" ht="39" customHeight="1" x14ac:dyDescent="0.25">
      <c r="A451" s="227">
        <v>8</v>
      </c>
      <c r="B451" s="228">
        <f t="shared" si="138"/>
        <v>442</v>
      </c>
      <c r="C451" s="229">
        <v>19526</v>
      </c>
      <c r="D451" s="228" t="s">
        <v>185</v>
      </c>
      <c r="E451" s="228" t="s">
        <v>2</v>
      </c>
      <c r="F451" s="230" t="s">
        <v>12</v>
      </c>
      <c r="G451" s="231" t="s">
        <v>1914</v>
      </c>
      <c r="H451" s="231" t="s">
        <v>1915</v>
      </c>
      <c r="I451" s="230" t="s">
        <v>1916</v>
      </c>
      <c r="J451" s="232">
        <f t="shared" si="152"/>
        <v>0</v>
      </c>
      <c r="K451" s="232">
        <v>45047</v>
      </c>
      <c r="L451" s="230" t="s">
        <v>189</v>
      </c>
      <c r="M451" s="233">
        <v>309387739</v>
      </c>
      <c r="N451" s="228" t="s">
        <v>1917</v>
      </c>
      <c r="O451" s="228" t="s">
        <v>277</v>
      </c>
      <c r="P451" s="230" t="s">
        <v>213</v>
      </c>
      <c r="Q451" s="230" t="s">
        <v>303</v>
      </c>
      <c r="R451" s="230"/>
      <c r="S451" s="230" t="s">
        <v>337</v>
      </c>
      <c r="T451" s="230">
        <v>300</v>
      </c>
      <c r="U451" s="234">
        <v>600</v>
      </c>
      <c r="V451" s="234">
        <v>350</v>
      </c>
      <c r="W451" s="234">
        <v>0</v>
      </c>
      <c r="X451" s="234">
        <v>0</v>
      </c>
      <c r="Y451" s="234">
        <v>36</v>
      </c>
      <c r="Z451" s="235">
        <f t="shared" si="153"/>
        <v>400</v>
      </c>
      <c r="AA451" s="235">
        <f t="shared" si="153"/>
        <v>400</v>
      </c>
      <c r="AB451" s="236">
        <f t="shared" si="153"/>
        <v>400</v>
      </c>
      <c r="AC451" s="236">
        <f t="shared" si="153"/>
        <v>400</v>
      </c>
      <c r="AD451" s="234">
        <v>130</v>
      </c>
      <c r="AE451" s="234">
        <v>130</v>
      </c>
      <c r="AF451" s="237">
        <v>270</v>
      </c>
      <c r="AG451" s="237">
        <v>270</v>
      </c>
      <c r="AH451" s="234">
        <v>270</v>
      </c>
      <c r="AI451" s="234">
        <v>270</v>
      </c>
      <c r="AJ451" s="237">
        <v>130</v>
      </c>
      <c r="AK451" s="237">
        <v>130</v>
      </c>
      <c r="AL451" s="234"/>
      <c r="AM451" s="234">
        <v>0</v>
      </c>
      <c r="AN451" s="237">
        <v>0</v>
      </c>
      <c r="AO451" s="237">
        <v>0</v>
      </c>
      <c r="AP451" s="234"/>
      <c r="AQ451" s="234">
        <v>0</v>
      </c>
      <c r="AR451" s="237">
        <v>0</v>
      </c>
      <c r="AS451" s="237">
        <v>0</v>
      </c>
      <c r="AT451" s="230"/>
      <c r="AU451" s="230"/>
      <c r="AV451" s="238">
        <f t="shared" si="154"/>
        <v>5</v>
      </c>
      <c r="AW451" s="238">
        <f t="shared" si="154"/>
        <v>5</v>
      </c>
      <c r="AX451" s="234">
        <v>5</v>
      </c>
      <c r="AY451" s="234">
        <v>5</v>
      </c>
      <c r="AZ451" s="229"/>
      <c r="BA451" s="234">
        <v>0</v>
      </c>
      <c r="BB451" s="229"/>
      <c r="BC451" s="234">
        <v>0</v>
      </c>
      <c r="BD451" s="232">
        <v>45047</v>
      </c>
      <c r="BE451" s="232">
        <v>45051</v>
      </c>
      <c r="BF451" s="239" t="s">
        <v>1918</v>
      </c>
      <c r="BG451" s="230" t="s">
        <v>231</v>
      </c>
      <c r="BH451" s="230">
        <v>0</v>
      </c>
      <c r="BI451" s="240"/>
      <c r="BJ451" s="241">
        <v>0</v>
      </c>
      <c r="BK451" s="242" t="s">
        <v>468</v>
      </c>
      <c r="BL451" s="242"/>
      <c r="BM451" s="242" t="s">
        <v>853</v>
      </c>
      <c r="BN451" s="231" t="s">
        <v>200</v>
      </c>
      <c r="BO451" s="231">
        <f t="shared" si="155"/>
        <v>2023</v>
      </c>
      <c r="BP451" s="231">
        <f t="shared" si="156"/>
        <v>2</v>
      </c>
      <c r="BQ451" s="231" t="s">
        <v>218</v>
      </c>
      <c r="BR451" s="231"/>
      <c r="BS451" s="231">
        <f t="shared" si="150"/>
        <v>1</v>
      </c>
      <c r="BT451" s="231"/>
      <c r="BU451" s="231" t="s">
        <v>218</v>
      </c>
      <c r="BV451" s="231"/>
      <c r="BW451" s="231"/>
      <c r="BX451" s="231"/>
      <c r="BY451" s="231"/>
      <c r="BZ451" s="238">
        <f t="shared" si="151"/>
        <v>0</v>
      </c>
      <c r="CA451" s="231"/>
      <c r="CB451" s="231" t="str">
        <f t="shared" si="158"/>
        <v>Шовот тумани ҳокими ўринбосари</v>
      </c>
      <c r="CC451" s="231" t="s">
        <v>304</v>
      </c>
      <c r="CD451" s="231" t="s">
        <v>305</v>
      </c>
      <c r="CE451" s="231" t="s">
        <v>206</v>
      </c>
      <c r="CF451" s="231" t="s">
        <v>1882</v>
      </c>
      <c r="CG451" s="231" t="s">
        <v>206</v>
      </c>
      <c r="CH451" s="231"/>
      <c r="CI451" s="231"/>
      <c r="CJ451" s="231"/>
      <c r="CK451" s="243">
        <v>0</v>
      </c>
      <c r="CL451" s="243">
        <v>1</v>
      </c>
      <c r="CM451" s="244">
        <f t="shared" si="139"/>
        <v>1</v>
      </c>
      <c r="CN451" s="243"/>
      <c r="CO451" s="243">
        <f t="shared" si="140"/>
        <v>1</v>
      </c>
      <c r="CP451" s="245">
        <f t="shared" si="141"/>
        <v>-4</v>
      </c>
      <c r="CR451" s="226"/>
    </row>
    <row r="452" spans="1:96" s="246" customFormat="1" ht="39" customHeight="1" x14ac:dyDescent="0.25">
      <c r="A452" s="227">
        <v>8</v>
      </c>
      <c r="B452" s="228">
        <f t="shared" si="138"/>
        <v>443</v>
      </c>
      <c r="C452" s="229">
        <v>19509</v>
      </c>
      <c r="D452" s="228" t="s">
        <v>185</v>
      </c>
      <c r="E452" s="228" t="s">
        <v>2</v>
      </c>
      <c r="F452" s="230" t="s">
        <v>12</v>
      </c>
      <c r="G452" s="231" t="s">
        <v>1919</v>
      </c>
      <c r="H452" s="231" t="s">
        <v>1920</v>
      </c>
      <c r="I452" s="230" t="s">
        <v>1921</v>
      </c>
      <c r="J452" s="232">
        <f t="shared" si="152"/>
        <v>0</v>
      </c>
      <c r="K452" s="232">
        <v>44990</v>
      </c>
      <c r="L452" s="230" t="s">
        <v>189</v>
      </c>
      <c r="M452" s="233">
        <v>309344127</v>
      </c>
      <c r="N452" s="228" t="s">
        <v>1922</v>
      </c>
      <c r="O452" s="228" t="s">
        <v>192</v>
      </c>
      <c r="P452" s="230" t="s">
        <v>193</v>
      </c>
      <c r="Q452" s="230" t="s">
        <v>447</v>
      </c>
      <c r="R452" s="230"/>
      <c r="S452" s="230" t="s">
        <v>195</v>
      </c>
      <c r="T452" s="230" t="s">
        <v>184</v>
      </c>
      <c r="U452" s="234">
        <v>600</v>
      </c>
      <c r="V452" s="234">
        <v>450</v>
      </c>
      <c r="W452" s="234">
        <v>0</v>
      </c>
      <c r="X452" s="234">
        <v>0</v>
      </c>
      <c r="Y452" s="234">
        <v>36</v>
      </c>
      <c r="Z452" s="235">
        <f t="shared" si="153"/>
        <v>800</v>
      </c>
      <c r="AA452" s="235">
        <f t="shared" si="153"/>
        <v>800</v>
      </c>
      <c r="AB452" s="236">
        <f t="shared" si="153"/>
        <v>800</v>
      </c>
      <c r="AC452" s="236">
        <f t="shared" si="153"/>
        <v>800</v>
      </c>
      <c r="AD452" s="234">
        <v>250</v>
      </c>
      <c r="AE452" s="234">
        <v>250</v>
      </c>
      <c r="AF452" s="237">
        <v>250</v>
      </c>
      <c r="AG452" s="237">
        <v>250</v>
      </c>
      <c r="AH452" s="234">
        <v>550</v>
      </c>
      <c r="AI452" s="234">
        <v>550</v>
      </c>
      <c r="AJ452" s="237">
        <v>550</v>
      </c>
      <c r="AK452" s="237">
        <v>550</v>
      </c>
      <c r="AL452" s="234"/>
      <c r="AM452" s="234">
        <v>0</v>
      </c>
      <c r="AN452" s="237">
        <v>0</v>
      </c>
      <c r="AO452" s="237">
        <v>0</v>
      </c>
      <c r="AP452" s="234"/>
      <c r="AQ452" s="234">
        <v>0</v>
      </c>
      <c r="AR452" s="237">
        <v>0</v>
      </c>
      <c r="AS452" s="237">
        <v>0</v>
      </c>
      <c r="AT452" s="230"/>
      <c r="AU452" s="230"/>
      <c r="AV452" s="238">
        <f t="shared" si="154"/>
        <v>4</v>
      </c>
      <c r="AW452" s="238">
        <f t="shared" si="154"/>
        <v>4</v>
      </c>
      <c r="AX452" s="234">
        <v>4</v>
      </c>
      <c r="AY452" s="234">
        <v>4</v>
      </c>
      <c r="AZ452" s="229"/>
      <c r="BA452" s="229">
        <v>0</v>
      </c>
      <c r="BB452" s="229"/>
      <c r="BC452" s="229">
        <v>0</v>
      </c>
      <c r="BD452" s="232">
        <v>44990</v>
      </c>
      <c r="BE452" s="232">
        <v>44986</v>
      </c>
      <c r="BF452" s="239" t="s">
        <v>1923</v>
      </c>
      <c r="BG452" s="230" t="s">
        <v>498</v>
      </c>
      <c r="BH452" s="230">
        <v>0</v>
      </c>
      <c r="BI452" s="240"/>
      <c r="BJ452" s="241">
        <v>0</v>
      </c>
      <c r="BK452" s="242" t="s">
        <v>468</v>
      </c>
      <c r="BL452" s="242"/>
      <c r="BM452" s="242" t="s">
        <v>853</v>
      </c>
      <c r="BN452" s="231" t="s">
        <v>200</v>
      </c>
      <c r="BO452" s="231">
        <f t="shared" si="155"/>
        <v>2023</v>
      </c>
      <c r="BP452" s="231">
        <f t="shared" si="156"/>
        <v>1</v>
      </c>
      <c r="BQ452" s="231" t="str">
        <f t="shared" ref="BQ452:BQ460" si="159">+TEXT(BD452,"MMMM")</f>
        <v>MMMM</v>
      </c>
      <c r="BR452" s="231" t="s">
        <v>255</v>
      </c>
      <c r="BS452" s="231">
        <f t="shared" si="150"/>
        <v>5</v>
      </c>
      <c r="BT452" s="231">
        <v>3</v>
      </c>
      <c r="BU452" s="231" t="s">
        <v>255</v>
      </c>
      <c r="BV452" s="231">
        <v>1</v>
      </c>
      <c r="BW452" s="231"/>
      <c r="BX452" s="231"/>
      <c r="BY452" s="231"/>
      <c r="BZ452" s="238">
        <f t="shared" si="151"/>
        <v>0</v>
      </c>
      <c r="CA452" s="231"/>
      <c r="CB452" s="231" t="str">
        <f t="shared" si="158"/>
        <v>Шовот тумани ҳокими ўринбосари</v>
      </c>
      <c r="CC452" s="231" t="s">
        <v>202</v>
      </c>
      <c r="CD452" s="231" t="s">
        <v>1898</v>
      </c>
      <c r="CE452" s="231" t="s">
        <v>472</v>
      </c>
      <c r="CF452" s="231" t="s">
        <v>1850</v>
      </c>
      <c r="CG452" s="231" t="s">
        <v>472</v>
      </c>
      <c r="CH452" s="231"/>
      <c r="CI452" s="231"/>
      <c r="CJ452" s="231"/>
      <c r="CK452" s="243">
        <v>1</v>
      </c>
      <c r="CL452" s="243">
        <v>1</v>
      </c>
      <c r="CM452" s="244">
        <f t="shared" si="139"/>
        <v>0</v>
      </c>
      <c r="CN452" s="243"/>
      <c r="CO452" s="243">
        <f t="shared" si="140"/>
        <v>0</v>
      </c>
      <c r="CP452" s="245">
        <f t="shared" si="141"/>
        <v>-4</v>
      </c>
      <c r="CR452" s="226"/>
    </row>
    <row r="453" spans="1:96" s="246" customFormat="1" ht="39" customHeight="1" x14ac:dyDescent="0.25">
      <c r="A453" s="227">
        <v>8</v>
      </c>
      <c r="B453" s="228">
        <f t="shared" si="138"/>
        <v>444</v>
      </c>
      <c r="C453" s="229">
        <v>19525</v>
      </c>
      <c r="D453" s="228" t="s">
        <v>185</v>
      </c>
      <c r="E453" s="228" t="s">
        <v>2</v>
      </c>
      <c r="F453" s="230" t="s">
        <v>12</v>
      </c>
      <c r="G453" s="231" t="s">
        <v>1924</v>
      </c>
      <c r="H453" s="231" t="s">
        <v>1925</v>
      </c>
      <c r="I453" s="230" t="s">
        <v>1926</v>
      </c>
      <c r="J453" s="232">
        <f t="shared" si="152"/>
        <v>0</v>
      </c>
      <c r="K453" s="232">
        <v>45026</v>
      </c>
      <c r="L453" s="230" t="s">
        <v>189</v>
      </c>
      <c r="M453" s="233">
        <v>309342407</v>
      </c>
      <c r="N453" s="228" t="s">
        <v>1927</v>
      </c>
      <c r="O453" s="228" t="s">
        <v>277</v>
      </c>
      <c r="P453" s="230" t="s">
        <v>193</v>
      </c>
      <c r="Q453" s="230" t="s">
        <v>194</v>
      </c>
      <c r="R453" s="230"/>
      <c r="S453" s="230" t="s">
        <v>195</v>
      </c>
      <c r="T453" s="230" t="s">
        <v>184</v>
      </c>
      <c r="U453" s="234">
        <v>280</v>
      </c>
      <c r="V453" s="234">
        <v>186.66666666666666</v>
      </c>
      <c r="W453" s="234">
        <v>0</v>
      </c>
      <c r="X453" s="234">
        <v>0</v>
      </c>
      <c r="Y453" s="234">
        <v>16.8</v>
      </c>
      <c r="Z453" s="235">
        <f t="shared" si="153"/>
        <v>150</v>
      </c>
      <c r="AA453" s="235">
        <f t="shared" si="153"/>
        <v>150</v>
      </c>
      <c r="AB453" s="236">
        <f t="shared" si="153"/>
        <v>200</v>
      </c>
      <c r="AC453" s="236">
        <f t="shared" si="153"/>
        <v>200</v>
      </c>
      <c r="AD453" s="234">
        <v>100</v>
      </c>
      <c r="AE453" s="234">
        <v>100</v>
      </c>
      <c r="AF453" s="237">
        <v>150</v>
      </c>
      <c r="AG453" s="237">
        <v>150</v>
      </c>
      <c r="AH453" s="234">
        <v>50</v>
      </c>
      <c r="AI453" s="234">
        <v>50</v>
      </c>
      <c r="AJ453" s="237">
        <v>50</v>
      </c>
      <c r="AK453" s="237">
        <v>50</v>
      </c>
      <c r="AL453" s="234"/>
      <c r="AM453" s="234">
        <v>0</v>
      </c>
      <c r="AN453" s="237">
        <v>0</v>
      </c>
      <c r="AO453" s="237">
        <v>0</v>
      </c>
      <c r="AP453" s="234"/>
      <c r="AQ453" s="234">
        <v>0</v>
      </c>
      <c r="AR453" s="237">
        <v>0</v>
      </c>
      <c r="AS453" s="237">
        <v>0</v>
      </c>
      <c r="AT453" s="230"/>
      <c r="AU453" s="230"/>
      <c r="AV453" s="238">
        <f t="shared" si="154"/>
        <v>2</v>
      </c>
      <c r="AW453" s="238">
        <f t="shared" si="154"/>
        <v>5</v>
      </c>
      <c r="AX453" s="234">
        <v>2</v>
      </c>
      <c r="AY453" s="234">
        <v>5</v>
      </c>
      <c r="AZ453" s="229"/>
      <c r="BA453" s="234">
        <v>0</v>
      </c>
      <c r="BB453" s="229"/>
      <c r="BC453" s="234">
        <v>0</v>
      </c>
      <c r="BD453" s="232">
        <v>45026</v>
      </c>
      <c r="BE453" s="232">
        <v>45000</v>
      </c>
      <c r="BF453" s="239" t="s">
        <v>1928</v>
      </c>
      <c r="BG453" s="230" t="s">
        <v>197</v>
      </c>
      <c r="BH453" s="230">
        <v>0</v>
      </c>
      <c r="BI453" s="240"/>
      <c r="BJ453" s="241">
        <v>0</v>
      </c>
      <c r="BK453" s="242" t="s">
        <v>468</v>
      </c>
      <c r="BL453" s="242"/>
      <c r="BM453" s="242" t="s">
        <v>853</v>
      </c>
      <c r="BN453" s="231" t="s">
        <v>200</v>
      </c>
      <c r="BO453" s="231">
        <f t="shared" si="155"/>
        <v>2023</v>
      </c>
      <c r="BP453" s="231">
        <f t="shared" si="156"/>
        <v>2</v>
      </c>
      <c r="BQ453" s="231" t="str">
        <f t="shared" si="159"/>
        <v>MMMM</v>
      </c>
      <c r="BR453" s="231"/>
      <c r="BS453" s="231">
        <f t="shared" si="150"/>
        <v>10</v>
      </c>
      <c r="BT453" s="231">
        <v>17</v>
      </c>
      <c r="BU453" s="231" t="s">
        <v>481</v>
      </c>
      <c r="BV453" s="231">
        <v>1</v>
      </c>
      <c r="BW453" s="231"/>
      <c r="BX453" s="231"/>
      <c r="BY453" s="231"/>
      <c r="BZ453" s="238">
        <f t="shared" si="151"/>
        <v>3</v>
      </c>
      <c r="CA453" s="231"/>
      <c r="CB453" s="231" t="str">
        <f t="shared" si="158"/>
        <v>Шовот тумани ҳокими ўринбосари</v>
      </c>
      <c r="CC453" s="231" t="s">
        <v>202</v>
      </c>
      <c r="CD453" s="231" t="s">
        <v>1898</v>
      </c>
      <c r="CE453" s="231" t="s">
        <v>472</v>
      </c>
      <c r="CF453" s="231" t="s">
        <v>1850</v>
      </c>
      <c r="CG453" s="231" t="s">
        <v>472</v>
      </c>
      <c r="CH453" s="231"/>
      <c r="CI453" s="231"/>
      <c r="CJ453" s="231"/>
      <c r="CK453" s="243">
        <v>1</v>
      </c>
      <c r="CL453" s="243">
        <v>1</v>
      </c>
      <c r="CM453" s="244">
        <f t="shared" si="139"/>
        <v>0</v>
      </c>
      <c r="CN453" s="243"/>
      <c r="CO453" s="243">
        <f t="shared" si="140"/>
        <v>0</v>
      </c>
      <c r="CP453" s="245">
        <f t="shared" si="141"/>
        <v>-2</v>
      </c>
      <c r="CR453" s="226"/>
    </row>
    <row r="454" spans="1:96" s="246" customFormat="1" ht="39" customHeight="1" x14ac:dyDescent="0.25">
      <c r="A454" s="227">
        <v>8</v>
      </c>
      <c r="B454" s="228">
        <f t="shared" si="138"/>
        <v>445</v>
      </c>
      <c r="C454" s="229">
        <v>36787</v>
      </c>
      <c r="D454" s="228" t="s">
        <v>222</v>
      </c>
      <c r="E454" s="228" t="s">
        <v>2</v>
      </c>
      <c r="F454" s="230" t="s">
        <v>12</v>
      </c>
      <c r="G454" s="231" t="s">
        <v>1929</v>
      </c>
      <c r="H454" s="231" t="s">
        <v>1930</v>
      </c>
      <c r="I454" s="230" t="s">
        <v>1931</v>
      </c>
      <c r="J454" s="232">
        <f t="shared" si="152"/>
        <v>0</v>
      </c>
      <c r="K454" s="232">
        <v>45199</v>
      </c>
      <c r="L454" s="230" t="s">
        <v>189</v>
      </c>
      <c r="M454" s="242">
        <v>309340741</v>
      </c>
      <c r="N454" s="230" t="s">
        <v>1237</v>
      </c>
      <c r="O454" s="230" t="s">
        <v>192</v>
      </c>
      <c r="P454" s="230" t="s">
        <v>193</v>
      </c>
      <c r="Q454" s="230" t="s">
        <v>437</v>
      </c>
      <c r="R454" s="230">
        <v>0</v>
      </c>
      <c r="S454" s="230">
        <v>0</v>
      </c>
      <c r="T454" s="230">
        <v>0</v>
      </c>
      <c r="U454" s="230">
        <v>0</v>
      </c>
      <c r="V454" s="230">
        <v>0</v>
      </c>
      <c r="W454" s="230">
        <v>0</v>
      </c>
      <c r="X454" s="230">
        <v>0</v>
      </c>
      <c r="Y454" s="234">
        <v>29.4</v>
      </c>
      <c r="Z454" s="235">
        <f t="shared" si="153"/>
        <v>1500</v>
      </c>
      <c r="AA454" s="235">
        <f t="shared" si="153"/>
        <v>1500</v>
      </c>
      <c r="AB454" s="236">
        <f t="shared" si="153"/>
        <v>1500</v>
      </c>
      <c r="AC454" s="236">
        <f t="shared" si="153"/>
        <v>1500</v>
      </c>
      <c r="AD454" s="234">
        <v>1500</v>
      </c>
      <c r="AE454" s="234">
        <v>1500</v>
      </c>
      <c r="AF454" s="236">
        <v>1500</v>
      </c>
      <c r="AG454" s="236">
        <v>1500</v>
      </c>
      <c r="AH454" s="234"/>
      <c r="AI454" s="234">
        <v>0</v>
      </c>
      <c r="AJ454" s="237">
        <v>0</v>
      </c>
      <c r="AK454" s="237">
        <v>0</v>
      </c>
      <c r="AL454" s="234"/>
      <c r="AM454" s="234">
        <v>0</v>
      </c>
      <c r="AN454" s="237">
        <v>0</v>
      </c>
      <c r="AO454" s="237">
        <v>0</v>
      </c>
      <c r="AP454" s="234"/>
      <c r="AQ454" s="234">
        <v>0</v>
      </c>
      <c r="AR454" s="236">
        <v>0</v>
      </c>
      <c r="AS454" s="236">
        <v>0</v>
      </c>
      <c r="AT454" s="230"/>
      <c r="AU454" s="230"/>
      <c r="AV454" s="238">
        <f t="shared" si="154"/>
        <v>5</v>
      </c>
      <c r="AW454" s="238">
        <f t="shared" si="154"/>
        <v>5</v>
      </c>
      <c r="AX454" s="234">
        <v>5</v>
      </c>
      <c r="AY454" s="234">
        <v>5</v>
      </c>
      <c r="AZ454" s="229"/>
      <c r="BA454" s="234">
        <v>0</v>
      </c>
      <c r="BB454" s="229"/>
      <c r="BC454" s="234">
        <v>0</v>
      </c>
      <c r="BD454" s="232">
        <v>45199</v>
      </c>
      <c r="BE454" s="232">
        <v>45107</v>
      </c>
      <c r="BF454" s="239" t="s">
        <v>1932</v>
      </c>
      <c r="BG454" s="230" t="s">
        <v>254</v>
      </c>
      <c r="BH454" s="230"/>
      <c r="BI454" s="240"/>
      <c r="BJ454" s="241"/>
      <c r="BK454" s="242" t="s">
        <v>468</v>
      </c>
      <c r="BL454" s="242"/>
      <c r="BM454" s="242" t="s">
        <v>853</v>
      </c>
      <c r="BN454" s="231" t="s">
        <v>200</v>
      </c>
      <c r="BO454" s="231">
        <f t="shared" si="155"/>
        <v>2023</v>
      </c>
      <c r="BP454" s="231">
        <f t="shared" si="156"/>
        <v>3</v>
      </c>
      <c r="BQ454" s="231" t="str">
        <f t="shared" si="159"/>
        <v>MMMM</v>
      </c>
      <c r="BR454" s="231"/>
      <c r="BS454" s="231">
        <f t="shared" si="150"/>
        <v>30</v>
      </c>
      <c r="BT454" s="231"/>
      <c r="BU454" s="231" t="s">
        <v>241</v>
      </c>
      <c r="BV454" s="231"/>
      <c r="BW454" s="231"/>
      <c r="BX454" s="231"/>
      <c r="BY454" s="231"/>
      <c r="BZ454" s="238">
        <f t="shared" si="151"/>
        <v>0</v>
      </c>
      <c r="CA454" s="231"/>
      <c r="CB454" s="231"/>
      <c r="CC454" s="231" t="s">
        <v>202</v>
      </c>
      <c r="CD454" s="231" t="s">
        <v>1876</v>
      </c>
      <c r="CE454" s="231" t="s">
        <v>204</v>
      </c>
      <c r="CF454" s="231" t="s">
        <v>1882</v>
      </c>
      <c r="CG454" s="231" t="s">
        <v>206</v>
      </c>
      <c r="CH454" s="231"/>
      <c r="CI454" s="231"/>
      <c r="CJ454" s="231"/>
      <c r="CK454" s="243">
        <v>3</v>
      </c>
      <c r="CL454" s="243">
        <v>3</v>
      </c>
      <c r="CM454" s="244">
        <f t="shared" si="139"/>
        <v>0</v>
      </c>
      <c r="CN454" s="243"/>
      <c r="CO454" s="243">
        <f t="shared" si="140"/>
        <v>0</v>
      </c>
      <c r="CP454" s="245">
        <f t="shared" si="141"/>
        <v>-5</v>
      </c>
      <c r="CR454" s="226"/>
    </row>
    <row r="455" spans="1:96" s="246" customFormat="1" ht="39" customHeight="1" x14ac:dyDescent="0.25">
      <c r="A455" s="227">
        <v>8</v>
      </c>
      <c r="B455" s="228">
        <f t="shared" si="138"/>
        <v>446</v>
      </c>
      <c r="C455" s="229">
        <v>20666</v>
      </c>
      <c r="D455" s="228" t="s">
        <v>333</v>
      </c>
      <c r="E455" s="228" t="s">
        <v>2</v>
      </c>
      <c r="F455" s="230" t="s">
        <v>12</v>
      </c>
      <c r="G455" s="231" t="s">
        <v>1933</v>
      </c>
      <c r="H455" s="231" t="s">
        <v>1934</v>
      </c>
      <c r="I455" s="230" t="s">
        <v>1935</v>
      </c>
      <c r="J455" s="232">
        <f t="shared" si="152"/>
        <v>0</v>
      </c>
      <c r="K455" s="232">
        <v>45036</v>
      </c>
      <c r="L455" s="230" t="s">
        <v>189</v>
      </c>
      <c r="M455" s="233">
        <v>309311144</v>
      </c>
      <c r="N455" s="228" t="s">
        <v>1285</v>
      </c>
      <c r="O455" s="228" t="s">
        <v>277</v>
      </c>
      <c r="P455" s="230" t="s">
        <v>213</v>
      </c>
      <c r="Q455" s="230" t="s">
        <v>303</v>
      </c>
      <c r="R455" s="230"/>
      <c r="S455" s="230" t="s">
        <v>1021</v>
      </c>
      <c r="T455" s="230">
        <v>12500</v>
      </c>
      <c r="U455" s="234">
        <v>950</v>
      </c>
      <c r="V455" s="234">
        <v>633.33333333333337</v>
      </c>
      <c r="W455" s="234">
        <v>0</v>
      </c>
      <c r="X455" s="234">
        <v>0</v>
      </c>
      <c r="Y455" s="234">
        <v>42.75</v>
      </c>
      <c r="Z455" s="235">
        <f t="shared" si="153"/>
        <v>500</v>
      </c>
      <c r="AA455" s="235">
        <f t="shared" si="153"/>
        <v>500</v>
      </c>
      <c r="AB455" s="236">
        <f t="shared" si="153"/>
        <v>600</v>
      </c>
      <c r="AC455" s="236">
        <f t="shared" si="153"/>
        <v>600</v>
      </c>
      <c r="AD455" s="234">
        <v>300</v>
      </c>
      <c r="AE455" s="234">
        <v>300</v>
      </c>
      <c r="AF455" s="237">
        <v>400</v>
      </c>
      <c r="AG455" s="237">
        <v>400</v>
      </c>
      <c r="AH455" s="234">
        <v>200</v>
      </c>
      <c r="AI455" s="234">
        <v>200</v>
      </c>
      <c r="AJ455" s="237">
        <v>200</v>
      </c>
      <c r="AK455" s="237">
        <v>200</v>
      </c>
      <c r="AL455" s="234"/>
      <c r="AM455" s="234">
        <v>0</v>
      </c>
      <c r="AN455" s="237">
        <v>0</v>
      </c>
      <c r="AO455" s="237">
        <v>0</v>
      </c>
      <c r="AP455" s="234"/>
      <c r="AQ455" s="234">
        <v>0</v>
      </c>
      <c r="AR455" s="237">
        <v>0</v>
      </c>
      <c r="AS455" s="237">
        <v>0</v>
      </c>
      <c r="AT455" s="230"/>
      <c r="AU455" s="230"/>
      <c r="AV455" s="238">
        <f t="shared" si="154"/>
        <v>5</v>
      </c>
      <c r="AW455" s="238">
        <f t="shared" si="154"/>
        <v>5</v>
      </c>
      <c r="AX455" s="234">
        <v>5</v>
      </c>
      <c r="AY455" s="234">
        <v>5</v>
      </c>
      <c r="AZ455" s="229"/>
      <c r="BA455" s="234">
        <v>0</v>
      </c>
      <c r="BB455" s="229"/>
      <c r="BC455" s="234">
        <v>0</v>
      </c>
      <c r="BD455" s="232">
        <v>45036</v>
      </c>
      <c r="BE455" s="232">
        <v>45000</v>
      </c>
      <c r="BF455" s="239" t="s">
        <v>1936</v>
      </c>
      <c r="BG455" s="230" t="s">
        <v>231</v>
      </c>
      <c r="BH455" s="230">
        <v>0</v>
      </c>
      <c r="BI455" s="240"/>
      <c r="BJ455" s="241">
        <v>0</v>
      </c>
      <c r="BK455" s="242" t="s">
        <v>468</v>
      </c>
      <c r="BL455" s="242"/>
      <c r="BM455" s="242" t="s">
        <v>853</v>
      </c>
      <c r="BN455" s="231" t="s">
        <v>200</v>
      </c>
      <c r="BO455" s="231">
        <f t="shared" si="155"/>
        <v>2023</v>
      </c>
      <c r="BP455" s="231">
        <f t="shared" si="156"/>
        <v>2</v>
      </c>
      <c r="BQ455" s="231" t="str">
        <f t="shared" si="159"/>
        <v>MMMM</v>
      </c>
      <c r="BR455" s="231"/>
      <c r="BS455" s="231">
        <f t="shared" si="150"/>
        <v>20</v>
      </c>
      <c r="BT455" s="231">
        <v>17</v>
      </c>
      <c r="BU455" s="231" t="s">
        <v>481</v>
      </c>
      <c r="BV455" s="231">
        <v>1</v>
      </c>
      <c r="BW455" s="231"/>
      <c r="BX455" s="231"/>
      <c r="BY455" s="231"/>
      <c r="BZ455" s="238">
        <f t="shared" si="151"/>
        <v>0</v>
      </c>
      <c r="CA455" s="231"/>
      <c r="CB455" s="231" t="s">
        <v>1856</v>
      </c>
      <c r="CC455" s="231" t="s">
        <v>304</v>
      </c>
      <c r="CD455" s="231" t="s">
        <v>305</v>
      </c>
      <c r="CE455" s="231" t="s">
        <v>206</v>
      </c>
      <c r="CF455" s="231" t="s">
        <v>1882</v>
      </c>
      <c r="CG455" s="231" t="s">
        <v>206</v>
      </c>
      <c r="CH455" s="231"/>
      <c r="CI455" s="231"/>
      <c r="CJ455" s="231"/>
      <c r="CK455" s="243">
        <v>1</v>
      </c>
      <c r="CL455" s="243"/>
      <c r="CM455" s="244">
        <f t="shared" si="139"/>
        <v>-1</v>
      </c>
      <c r="CN455" s="243"/>
      <c r="CO455" s="243">
        <f t="shared" si="140"/>
        <v>-1</v>
      </c>
      <c r="CP455" s="245">
        <f t="shared" si="141"/>
        <v>-6</v>
      </c>
      <c r="CR455" s="226"/>
    </row>
    <row r="456" spans="1:96" s="246" customFormat="1" ht="39" customHeight="1" x14ac:dyDescent="0.25">
      <c r="A456" s="227">
        <v>8</v>
      </c>
      <c r="B456" s="228">
        <f t="shared" si="138"/>
        <v>447</v>
      </c>
      <c r="C456" s="229">
        <v>19506</v>
      </c>
      <c r="D456" s="228" t="s">
        <v>185</v>
      </c>
      <c r="E456" s="228" t="s">
        <v>2</v>
      </c>
      <c r="F456" s="230" t="s">
        <v>12</v>
      </c>
      <c r="G456" s="231" t="s">
        <v>1937</v>
      </c>
      <c r="H456" s="231" t="s">
        <v>1938</v>
      </c>
      <c r="I456" s="230" t="s">
        <v>1939</v>
      </c>
      <c r="J456" s="232">
        <f t="shared" si="152"/>
        <v>0</v>
      </c>
      <c r="K456" s="232">
        <v>44997</v>
      </c>
      <c r="L456" s="230" t="s">
        <v>189</v>
      </c>
      <c r="M456" s="233">
        <v>308940154</v>
      </c>
      <c r="N456" s="228" t="s">
        <v>1285</v>
      </c>
      <c r="O456" s="228" t="s">
        <v>277</v>
      </c>
      <c r="P456" s="230" t="s">
        <v>193</v>
      </c>
      <c r="Q456" s="230" t="s">
        <v>288</v>
      </c>
      <c r="R456" s="230" t="s">
        <v>289</v>
      </c>
      <c r="S456" s="230" t="s">
        <v>290</v>
      </c>
      <c r="T456" s="230">
        <v>4500</v>
      </c>
      <c r="U456" s="234">
        <v>200</v>
      </c>
      <c r="V456" s="234">
        <v>150</v>
      </c>
      <c r="W456" s="234">
        <v>0</v>
      </c>
      <c r="X456" s="234">
        <v>0</v>
      </c>
      <c r="Y456" s="234">
        <v>8</v>
      </c>
      <c r="Z456" s="235">
        <f t="shared" si="153"/>
        <v>1000</v>
      </c>
      <c r="AA456" s="235">
        <f t="shared" si="153"/>
        <v>1000</v>
      </c>
      <c r="AB456" s="236">
        <f t="shared" si="153"/>
        <v>1100</v>
      </c>
      <c r="AC456" s="236">
        <f t="shared" si="153"/>
        <v>1100</v>
      </c>
      <c r="AD456" s="234">
        <v>400</v>
      </c>
      <c r="AE456" s="234">
        <v>400</v>
      </c>
      <c r="AF456" s="237">
        <v>500</v>
      </c>
      <c r="AG456" s="237">
        <v>500</v>
      </c>
      <c r="AH456" s="234">
        <v>600</v>
      </c>
      <c r="AI456" s="234">
        <v>600</v>
      </c>
      <c r="AJ456" s="237">
        <v>600</v>
      </c>
      <c r="AK456" s="237">
        <v>600</v>
      </c>
      <c r="AL456" s="234"/>
      <c r="AM456" s="234">
        <v>0</v>
      </c>
      <c r="AN456" s="237">
        <v>0</v>
      </c>
      <c r="AO456" s="237">
        <v>0</v>
      </c>
      <c r="AP456" s="234"/>
      <c r="AQ456" s="234">
        <v>0</v>
      </c>
      <c r="AR456" s="237">
        <v>0</v>
      </c>
      <c r="AS456" s="237">
        <v>0</v>
      </c>
      <c r="AT456" s="230"/>
      <c r="AU456" s="230"/>
      <c r="AV456" s="238">
        <f t="shared" si="154"/>
        <v>7</v>
      </c>
      <c r="AW456" s="238">
        <f t="shared" si="154"/>
        <v>7</v>
      </c>
      <c r="AX456" s="234">
        <v>7</v>
      </c>
      <c r="AY456" s="234">
        <v>7</v>
      </c>
      <c r="AZ456" s="229"/>
      <c r="BA456" s="229">
        <v>0</v>
      </c>
      <c r="BB456" s="229"/>
      <c r="BC456" s="229">
        <v>0</v>
      </c>
      <c r="BD456" s="232">
        <v>44997</v>
      </c>
      <c r="BE456" s="232">
        <v>44967</v>
      </c>
      <c r="BF456" s="239" t="s">
        <v>1940</v>
      </c>
      <c r="BG456" s="230" t="s">
        <v>231</v>
      </c>
      <c r="BH456" s="230">
        <v>0</v>
      </c>
      <c r="BI456" s="240"/>
      <c r="BJ456" s="241">
        <v>0</v>
      </c>
      <c r="BK456" s="242" t="s">
        <v>468</v>
      </c>
      <c r="BL456" s="242"/>
      <c r="BM456" s="242" t="s">
        <v>853</v>
      </c>
      <c r="BN456" s="231" t="s">
        <v>200</v>
      </c>
      <c r="BO456" s="231">
        <f t="shared" si="155"/>
        <v>2023</v>
      </c>
      <c r="BP456" s="231">
        <f t="shared" si="156"/>
        <v>1</v>
      </c>
      <c r="BQ456" s="231" t="str">
        <f t="shared" si="159"/>
        <v>MMMM</v>
      </c>
      <c r="BR456" s="231"/>
      <c r="BS456" s="231">
        <f t="shared" si="150"/>
        <v>12</v>
      </c>
      <c r="BT456" s="231">
        <v>17</v>
      </c>
      <c r="BU456" s="231" t="s">
        <v>201</v>
      </c>
      <c r="BV456" s="231">
        <v>1</v>
      </c>
      <c r="BW456" s="231"/>
      <c r="BX456" s="231"/>
      <c r="BY456" s="231"/>
      <c r="BZ456" s="238">
        <f t="shared" si="151"/>
        <v>0</v>
      </c>
      <c r="CA456" s="231"/>
      <c r="CB456" s="231" t="str">
        <f>+IF(BN456="йирик",CONCATENATE(E456," Инвестициялар, саноат ва савдо бош бошқармаси бошлиғи"),IF(BN456="ўрта",CONCATENATE(E456," Инвестициялар, саноат ва савдо бош бошқармаси бошлиғи биринчи ўринбосари"),_xlfn.CONCAT(F456," ҳокими ўринбосари")))</f>
        <v>Шовот тумани ҳокими ўринбосари</v>
      </c>
      <c r="CC456" s="231" t="s">
        <v>233</v>
      </c>
      <c r="CD456" s="231" t="s">
        <v>292</v>
      </c>
      <c r="CE456" s="231" t="s">
        <v>206</v>
      </c>
      <c r="CF456" s="231" t="s">
        <v>1882</v>
      </c>
      <c r="CG456" s="231" t="s">
        <v>206</v>
      </c>
      <c r="CH456" s="231"/>
      <c r="CI456" s="231"/>
      <c r="CJ456" s="231"/>
      <c r="CK456" s="243">
        <v>2</v>
      </c>
      <c r="CL456" s="243">
        <v>3</v>
      </c>
      <c r="CM456" s="244">
        <f t="shared" si="139"/>
        <v>1</v>
      </c>
      <c r="CN456" s="243"/>
      <c r="CO456" s="243">
        <f t="shared" si="140"/>
        <v>1</v>
      </c>
      <c r="CP456" s="245">
        <f t="shared" si="141"/>
        <v>-6</v>
      </c>
      <c r="CR456" s="226"/>
    </row>
    <row r="457" spans="1:96" s="246" customFormat="1" ht="39" customHeight="1" x14ac:dyDescent="0.25">
      <c r="A457" s="227">
        <v>8</v>
      </c>
      <c r="B457" s="228">
        <f t="shared" si="138"/>
        <v>448</v>
      </c>
      <c r="C457" s="229">
        <v>36772</v>
      </c>
      <c r="D457" s="228" t="s">
        <v>222</v>
      </c>
      <c r="E457" s="228" t="s">
        <v>2</v>
      </c>
      <c r="F457" s="230" t="s">
        <v>12</v>
      </c>
      <c r="G457" s="231" t="s">
        <v>1941</v>
      </c>
      <c r="H457" s="231" t="s">
        <v>1942</v>
      </c>
      <c r="I457" s="230" t="s">
        <v>1943</v>
      </c>
      <c r="J457" s="232">
        <f t="shared" si="152"/>
        <v>0</v>
      </c>
      <c r="K457" s="232">
        <v>45107</v>
      </c>
      <c r="L457" s="230" t="s">
        <v>189</v>
      </c>
      <c r="M457" s="242">
        <v>308784768</v>
      </c>
      <c r="N457" s="230" t="s">
        <v>1880</v>
      </c>
      <c r="O457" s="230" t="s">
        <v>212</v>
      </c>
      <c r="P457" s="230" t="s">
        <v>193</v>
      </c>
      <c r="Q457" s="230" t="s">
        <v>227</v>
      </c>
      <c r="R457" s="230" t="s">
        <v>1944</v>
      </c>
      <c r="S457" s="230" t="s">
        <v>229</v>
      </c>
      <c r="T457" s="230">
        <v>50</v>
      </c>
      <c r="U457" s="230">
        <v>200</v>
      </c>
      <c r="V457" s="230">
        <v>100</v>
      </c>
      <c r="W457" s="230">
        <v>0</v>
      </c>
      <c r="X457" s="230">
        <v>0</v>
      </c>
      <c r="Y457" s="234">
        <v>8</v>
      </c>
      <c r="Z457" s="235">
        <f t="shared" si="153"/>
        <v>500</v>
      </c>
      <c r="AA457" s="235">
        <f t="shared" si="153"/>
        <v>500</v>
      </c>
      <c r="AB457" s="236">
        <f t="shared" si="153"/>
        <v>500</v>
      </c>
      <c r="AC457" s="236">
        <f t="shared" si="153"/>
        <v>500</v>
      </c>
      <c r="AD457" s="234">
        <v>300</v>
      </c>
      <c r="AE457" s="234">
        <v>300</v>
      </c>
      <c r="AF457" s="236">
        <v>300</v>
      </c>
      <c r="AG457" s="236">
        <v>300</v>
      </c>
      <c r="AH457" s="234">
        <v>200</v>
      </c>
      <c r="AI457" s="234">
        <v>200</v>
      </c>
      <c r="AJ457" s="237">
        <v>200</v>
      </c>
      <c r="AK457" s="237">
        <v>200</v>
      </c>
      <c r="AL457" s="234"/>
      <c r="AM457" s="234">
        <v>0</v>
      </c>
      <c r="AN457" s="237">
        <v>0</v>
      </c>
      <c r="AO457" s="237">
        <v>0</v>
      </c>
      <c r="AP457" s="234"/>
      <c r="AQ457" s="234">
        <v>0</v>
      </c>
      <c r="AR457" s="236">
        <v>0</v>
      </c>
      <c r="AS457" s="236">
        <v>0</v>
      </c>
      <c r="AT457" s="230"/>
      <c r="AU457" s="230"/>
      <c r="AV457" s="238">
        <f t="shared" si="154"/>
        <v>5</v>
      </c>
      <c r="AW457" s="238">
        <f t="shared" si="154"/>
        <v>5</v>
      </c>
      <c r="AX457" s="234">
        <v>5</v>
      </c>
      <c r="AY457" s="234">
        <v>5</v>
      </c>
      <c r="AZ457" s="229"/>
      <c r="BA457" s="234">
        <v>0</v>
      </c>
      <c r="BB457" s="229"/>
      <c r="BC457" s="234">
        <v>0</v>
      </c>
      <c r="BD457" s="232">
        <v>45107</v>
      </c>
      <c r="BE457" s="232">
        <v>45051</v>
      </c>
      <c r="BF457" s="239" t="s">
        <v>1945</v>
      </c>
      <c r="BG457" s="230" t="s">
        <v>197</v>
      </c>
      <c r="BH457" s="230"/>
      <c r="BI457" s="240"/>
      <c r="BJ457" s="241"/>
      <c r="BK457" s="242" t="s">
        <v>468</v>
      </c>
      <c r="BL457" s="242"/>
      <c r="BM457" s="242" t="s">
        <v>853</v>
      </c>
      <c r="BN457" s="231" t="s">
        <v>200</v>
      </c>
      <c r="BO457" s="231">
        <f t="shared" si="155"/>
        <v>2023</v>
      </c>
      <c r="BP457" s="231">
        <f t="shared" si="156"/>
        <v>2</v>
      </c>
      <c r="BQ457" s="231" t="str">
        <f t="shared" si="159"/>
        <v>MMMM</v>
      </c>
      <c r="BR457" s="231"/>
      <c r="BS457" s="231">
        <f t="shared" si="150"/>
        <v>30</v>
      </c>
      <c r="BT457" s="231"/>
      <c r="BU457" s="231" t="s">
        <v>218</v>
      </c>
      <c r="BV457" s="231"/>
      <c r="BW457" s="231"/>
      <c r="BX457" s="231"/>
      <c r="BY457" s="231"/>
      <c r="BZ457" s="238">
        <f t="shared" si="151"/>
        <v>0</v>
      </c>
      <c r="CA457" s="231"/>
      <c r="CB457" s="231"/>
      <c r="CC457" s="231" t="s">
        <v>233</v>
      </c>
      <c r="CD457" s="231" t="s">
        <v>234</v>
      </c>
      <c r="CE457" s="231" t="s">
        <v>206</v>
      </c>
      <c r="CF457" s="231" t="s">
        <v>1850</v>
      </c>
      <c r="CG457" s="231" t="s">
        <v>472</v>
      </c>
      <c r="CH457" s="231"/>
      <c r="CI457" s="231"/>
      <c r="CJ457" s="231"/>
      <c r="CK457" s="243">
        <v>16</v>
      </c>
      <c r="CL457" s="243">
        <v>16</v>
      </c>
      <c r="CM457" s="244">
        <f t="shared" si="139"/>
        <v>0</v>
      </c>
      <c r="CN457" s="243"/>
      <c r="CO457" s="243">
        <f t="shared" si="140"/>
        <v>0</v>
      </c>
      <c r="CP457" s="245">
        <f t="shared" si="141"/>
        <v>-5</v>
      </c>
      <c r="CR457" s="226"/>
    </row>
    <row r="458" spans="1:96" s="246" customFormat="1" ht="39" customHeight="1" x14ac:dyDescent="0.25">
      <c r="A458" s="227">
        <v>8</v>
      </c>
      <c r="B458" s="228">
        <f t="shared" ref="B458:B521" si="160">+B457+1</f>
        <v>449</v>
      </c>
      <c r="C458" s="229">
        <v>36783</v>
      </c>
      <c r="D458" s="228" t="s">
        <v>222</v>
      </c>
      <c r="E458" s="228" t="s">
        <v>2</v>
      </c>
      <c r="F458" s="230" t="s">
        <v>12</v>
      </c>
      <c r="G458" s="231" t="s">
        <v>1946</v>
      </c>
      <c r="H458" s="231" t="s">
        <v>1947</v>
      </c>
      <c r="I458" s="230" t="s">
        <v>1948</v>
      </c>
      <c r="J458" s="232">
        <f t="shared" si="152"/>
        <v>0</v>
      </c>
      <c r="K458" s="232">
        <v>45078</v>
      </c>
      <c r="L458" s="230" t="s">
        <v>189</v>
      </c>
      <c r="M458" s="242">
        <v>308597217</v>
      </c>
      <c r="N458" s="230" t="s">
        <v>1949</v>
      </c>
      <c r="O458" s="230" t="s">
        <v>277</v>
      </c>
      <c r="P458" s="230" t="s">
        <v>213</v>
      </c>
      <c r="Q458" s="230" t="s">
        <v>214</v>
      </c>
      <c r="R458" s="230">
        <v>0</v>
      </c>
      <c r="S458" s="230">
        <v>0</v>
      </c>
      <c r="T458" s="230">
        <v>0</v>
      </c>
      <c r="U458" s="230">
        <v>0</v>
      </c>
      <c r="V458" s="230">
        <v>0</v>
      </c>
      <c r="W458" s="230">
        <v>0</v>
      </c>
      <c r="X458" s="230">
        <v>0</v>
      </c>
      <c r="Y458" s="234">
        <v>10.5</v>
      </c>
      <c r="Z458" s="235">
        <f t="shared" si="153"/>
        <v>300</v>
      </c>
      <c r="AA458" s="235">
        <f t="shared" si="153"/>
        <v>300</v>
      </c>
      <c r="AB458" s="236">
        <f t="shared" si="153"/>
        <v>300</v>
      </c>
      <c r="AC458" s="236">
        <f t="shared" si="153"/>
        <v>300</v>
      </c>
      <c r="AD458" s="234">
        <v>300</v>
      </c>
      <c r="AE458" s="234">
        <v>300</v>
      </c>
      <c r="AF458" s="236">
        <v>300</v>
      </c>
      <c r="AG458" s="236">
        <v>300</v>
      </c>
      <c r="AH458" s="234"/>
      <c r="AI458" s="234">
        <v>0</v>
      </c>
      <c r="AJ458" s="237">
        <v>0</v>
      </c>
      <c r="AK458" s="237">
        <v>0</v>
      </c>
      <c r="AL458" s="234"/>
      <c r="AM458" s="234">
        <v>0</v>
      </c>
      <c r="AN458" s="237">
        <v>0</v>
      </c>
      <c r="AO458" s="237">
        <v>0</v>
      </c>
      <c r="AP458" s="234"/>
      <c r="AQ458" s="234">
        <v>0</v>
      </c>
      <c r="AR458" s="236">
        <v>0</v>
      </c>
      <c r="AS458" s="236">
        <v>0</v>
      </c>
      <c r="AT458" s="230"/>
      <c r="AU458" s="230"/>
      <c r="AV458" s="238">
        <f t="shared" si="154"/>
        <v>5</v>
      </c>
      <c r="AW458" s="238">
        <f t="shared" si="154"/>
        <v>5</v>
      </c>
      <c r="AX458" s="234">
        <v>5</v>
      </c>
      <c r="AY458" s="234">
        <v>5</v>
      </c>
      <c r="AZ458" s="229"/>
      <c r="BA458" s="234">
        <v>0</v>
      </c>
      <c r="BB458" s="229"/>
      <c r="BC458" s="234">
        <v>0</v>
      </c>
      <c r="BD458" s="232">
        <v>45078</v>
      </c>
      <c r="BE458" s="232">
        <v>45051</v>
      </c>
      <c r="BF458" s="239" t="s">
        <v>1950</v>
      </c>
      <c r="BG458" s="230" t="s">
        <v>254</v>
      </c>
      <c r="BH458" s="230"/>
      <c r="BI458" s="240"/>
      <c r="BJ458" s="241"/>
      <c r="BK458" s="242" t="s">
        <v>468</v>
      </c>
      <c r="BL458" s="242"/>
      <c r="BM458" s="242" t="s">
        <v>853</v>
      </c>
      <c r="BN458" s="231" t="s">
        <v>200</v>
      </c>
      <c r="BO458" s="231">
        <f t="shared" si="155"/>
        <v>2023</v>
      </c>
      <c r="BP458" s="231">
        <f t="shared" si="156"/>
        <v>2</v>
      </c>
      <c r="BQ458" s="231" t="str">
        <f t="shared" si="159"/>
        <v>MMMM</v>
      </c>
      <c r="BR458" s="231"/>
      <c r="BS458" s="231">
        <f t="shared" si="150"/>
        <v>1</v>
      </c>
      <c r="BT458" s="231"/>
      <c r="BU458" s="231" t="s">
        <v>218</v>
      </c>
      <c r="BV458" s="231"/>
      <c r="BW458" s="231"/>
      <c r="BX458" s="231"/>
      <c r="BY458" s="231"/>
      <c r="BZ458" s="238">
        <f t="shared" si="151"/>
        <v>0</v>
      </c>
      <c r="CA458" s="231"/>
      <c r="CB458" s="231"/>
      <c r="CC458" s="231" t="s">
        <v>219</v>
      </c>
      <c r="CD458" s="231" t="s">
        <v>220</v>
      </c>
      <c r="CE458" s="231" t="s">
        <v>221</v>
      </c>
      <c r="CF458" s="231" t="s">
        <v>1882</v>
      </c>
      <c r="CG458" s="231" t="s">
        <v>206</v>
      </c>
      <c r="CH458" s="231"/>
      <c r="CI458" s="231"/>
      <c r="CJ458" s="231"/>
      <c r="CK458" s="243">
        <v>1</v>
      </c>
      <c r="CL458" s="243">
        <v>2</v>
      </c>
      <c r="CM458" s="244">
        <f t="shared" si="139"/>
        <v>1</v>
      </c>
      <c r="CN458" s="243"/>
      <c r="CO458" s="243">
        <f t="shared" si="140"/>
        <v>1</v>
      </c>
      <c r="CP458" s="245">
        <f t="shared" si="141"/>
        <v>-4</v>
      </c>
      <c r="CR458" s="226"/>
    </row>
    <row r="459" spans="1:96" s="246" customFormat="1" ht="39" customHeight="1" x14ac:dyDescent="0.25">
      <c r="A459" s="227">
        <v>8</v>
      </c>
      <c r="B459" s="228">
        <f t="shared" si="160"/>
        <v>450</v>
      </c>
      <c r="C459" s="229">
        <v>36781</v>
      </c>
      <c r="D459" s="228" t="s">
        <v>222</v>
      </c>
      <c r="E459" s="228" t="s">
        <v>2</v>
      </c>
      <c r="F459" s="230" t="s">
        <v>12</v>
      </c>
      <c r="G459" s="231" t="s">
        <v>1951</v>
      </c>
      <c r="H459" s="231" t="s">
        <v>728</v>
      </c>
      <c r="I459" s="230" t="s">
        <v>1952</v>
      </c>
      <c r="J459" s="232">
        <f t="shared" si="152"/>
        <v>0</v>
      </c>
      <c r="K459" s="232">
        <v>45078</v>
      </c>
      <c r="L459" s="230" t="s">
        <v>189</v>
      </c>
      <c r="M459" s="242">
        <v>307702655</v>
      </c>
      <c r="N459" s="230" t="s">
        <v>1253</v>
      </c>
      <c r="O459" s="230" t="s">
        <v>192</v>
      </c>
      <c r="P459" s="230" t="s">
        <v>193</v>
      </c>
      <c r="Q459" s="230" t="s">
        <v>355</v>
      </c>
      <c r="R459" s="230">
        <v>0</v>
      </c>
      <c r="S459" s="230">
        <v>0</v>
      </c>
      <c r="T459" s="230">
        <v>0</v>
      </c>
      <c r="U459" s="230">
        <v>0</v>
      </c>
      <c r="V459" s="230">
        <v>0</v>
      </c>
      <c r="W459" s="230">
        <v>0</v>
      </c>
      <c r="X459" s="230">
        <v>0</v>
      </c>
      <c r="Y459" s="234">
        <v>21</v>
      </c>
      <c r="Z459" s="235">
        <f t="shared" si="153"/>
        <v>1600</v>
      </c>
      <c r="AA459" s="235">
        <f t="shared" si="153"/>
        <v>1600</v>
      </c>
      <c r="AB459" s="236">
        <f t="shared" si="153"/>
        <v>1600</v>
      </c>
      <c r="AC459" s="236">
        <f t="shared" si="153"/>
        <v>1600</v>
      </c>
      <c r="AD459" s="234">
        <v>1600</v>
      </c>
      <c r="AE459" s="234">
        <v>1600</v>
      </c>
      <c r="AF459" s="236">
        <v>1600</v>
      </c>
      <c r="AG459" s="236">
        <v>1600</v>
      </c>
      <c r="AH459" s="234"/>
      <c r="AI459" s="234">
        <v>0</v>
      </c>
      <c r="AJ459" s="237">
        <v>0</v>
      </c>
      <c r="AK459" s="237">
        <v>0</v>
      </c>
      <c r="AL459" s="234"/>
      <c r="AM459" s="234">
        <v>0</v>
      </c>
      <c r="AN459" s="237">
        <v>0</v>
      </c>
      <c r="AO459" s="237">
        <v>0</v>
      </c>
      <c r="AP459" s="234"/>
      <c r="AQ459" s="234">
        <v>0</v>
      </c>
      <c r="AR459" s="236">
        <v>0</v>
      </c>
      <c r="AS459" s="236">
        <v>0</v>
      </c>
      <c r="AT459" s="230"/>
      <c r="AU459" s="230"/>
      <c r="AV459" s="238">
        <f t="shared" si="154"/>
        <v>5</v>
      </c>
      <c r="AW459" s="238">
        <f t="shared" si="154"/>
        <v>5</v>
      </c>
      <c r="AX459" s="234">
        <v>5</v>
      </c>
      <c r="AY459" s="234">
        <v>5</v>
      </c>
      <c r="AZ459" s="229"/>
      <c r="BA459" s="234">
        <v>0</v>
      </c>
      <c r="BB459" s="229"/>
      <c r="BC459" s="234">
        <v>0</v>
      </c>
      <c r="BD459" s="232">
        <v>45078</v>
      </c>
      <c r="BE459" s="232">
        <v>45051</v>
      </c>
      <c r="BF459" s="239" t="s">
        <v>1953</v>
      </c>
      <c r="BG459" s="230" t="s">
        <v>254</v>
      </c>
      <c r="BH459" s="230"/>
      <c r="BI459" s="240"/>
      <c r="BJ459" s="241"/>
      <c r="BK459" s="242" t="s">
        <v>468</v>
      </c>
      <c r="BL459" s="242"/>
      <c r="BM459" s="242" t="s">
        <v>853</v>
      </c>
      <c r="BN459" s="231" t="s">
        <v>200</v>
      </c>
      <c r="BO459" s="231">
        <f t="shared" si="155"/>
        <v>2023</v>
      </c>
      <c r="BP459" s="231">
        <f t="shared" si="156"/>
        <v>2</v>
      </c>
      <c r="BQ459" s="231" t="str">
        <f t="shared" si="159"/>
        <v>MMMM</v>
      </c>
      <c r="BR459" s="231"/>
      <c r="BS459" s="231">
        <f t="shared" si="150"/>
        <v>1</v>
      </c>
      <c r="BT459" s="231"/>
      <c r="BU459" s="231" t="s">
        <v>218</v>
      </c>
      <c r="BV459" s="231"/>
      <c r="BW459" s="231"/>
      <c r="BX459" s="231"/>
      <c r="BY459" s="231"/>
      <c r="BZ459" s="238">
        <f t="shared" si="151"/>
        <v>0</v>
      </c>
      <c r="CA459" s="231"/>
      <c r="CB459" s="231"/>
      <c r="CC459" s="231" t="s">
        <v>358</v>
      </c>
      <c r="CD459" s="231" t="s">
        <v>359</v>
      </c>
      <c r="CE459" s="231" t="s">
        <v>204</v>
      </c>
      <c r="CF459" s="231" t="s">
        <v>1882</v>
      </c>
      <c r="CG459" s="231" t="s">
        <v>206</v>
      </c>
      <c r="CH459" s="231"/>
      <c r="CI459" s="231"/>
      <c r="CJ459" s="231"/>
      <c r="CK459" s="243">
        <v>5</v>
      </c>
      <c r="CL459" s="243">
        <v>7</v>
      </c>
      <c r="CM459" s="244">
        <f t="shared" ref="CM459:CM522" si="161">+CL459-CK459</f>
        <v>2</v>
      </c>
      <c r="CN459" s="243"/>
      <c r="CO459" s="243">
        <f t="shared" ref="CO459:CO522" si="162">+CN459+CM459</f>
        <v>2</v>
      </c>
      <c r="CP459" s="245">
        <f t="shared" ref="CP459:CP522" si="163">+CO459-AV459</f>
        <v>-3</v>
      </c>
      <c r="CR459" s="226"/>
    </row>
    <row r="460" spans="1:96" s="246" customFormat="1" ht="39" customHeight="1" x14ac:dyDescent="0.25">
      <c r="A460" s="227">
        <v>8</v>
      </c>
      <c r="B460" s="228">
        <f t="shared" si="160"/>
        <v>451</v>
      </c>
      <c r="C460" s="229">
        <v>19527</v>
      </c>
      <c r="D460" s="228" t="s">
        <v>185</v>
      </c>
      <c r="E460" s="228" t="s">
        <v>2</v>
      </c>
      <c r="F460" s="230" t="s">
        <v>12</v>
      </c>
      <c r="G460" s="257" t="s">
        <v>1954</v>
      </c>
      <c r="H460" s="231" t="s">
        <v>1955</v>
      </c>
      <c r="I460" s="230" t="s">
        <v>1956</v>
      </c>
      <c r="J460" s="232">
        <f t="shared" si="152"/>
        <v>0</v>
      </c>
      <c r="K460" s="232">
        <v>45170</v>
      </c>
      <c r="L460" s="230" t="s">
        <v>189</v>
      </c>
      <c r="M460" s="233">
        <v>307432604</v>
      </c>
      <c r="N460" s="228" t="s">
        <v>1848</v>
      </c>
      <c r="O460" s="228" t="s">
        <v>212</v>
      </c>
      <c r="P460" s="230" t="s">
        <v>213</v>
      </c>
      <c r="Q460" s="230" t="s">
        <v>214</v>
      </c>
      <c r="R460" s="230"/>
      <c r="S460" s="230" t="s">
        <v>215</v>
      </c>
      <c r="T460" s="230">
        <v>150</v>
      </c>
      <c r="U460" s="234">
        <v>225</v>
      </c>
      <c r="V460" s="234">
        <v>56.25</v>
      </c>
      <c r="W460" s="234">
        <v>0</v>
      </c>
      <c r="X460" s="234">
        <v>0</v>
      </c>
      <c r="Y460" s="234">
        <v>36</v>
      </c>
      <c r="Z460" s="235">
        <f t="shared" si="153"/>
        <v>500</v>
      </c>
      <c r="AA460" s="235">
        <f t="shared" si="153"/>
        <v>500</v>
      </c>
      <c r="AB460" s="236">
        <f t="shared" si="153"/>
        <v>500</v>
      </c>
      <c r="AC460" s="236">
        <f t="shared" si="153"/>
        <v>500</v>
      </c>
      <c r="AD460" s="234">
        <v>500</v>
      </c>
      <c r="AE460" s="234">
        <v>500</v>
      </c>
      <c r="AF460" s="237">
        <v>500</v>
      </c>
      <c r="AG460" s="237">
        <v>500</v>
      </c>
      <c r="AH460" s="234"/>
      <c r="AI460" s="234">
        <v>0</v>
      </c>
      <c r="AJ460" s="237">
        <v>0</v>
      </c>
      <c r="AK460" s="237">
        <v>0</v>
      </c>
      <c r="AL460" s="234"/>
      <c r="AM460" s="234">
        <v>0</v>
      </c>
      <c r="AN460" s="237">
        <v>0</v>
      </c>
      <c r="AO460" s="237">
        <v>0</v>
      </c>
      <c r="AP460" s="234"/>
      <c r="AQ460" s="234">
        <v>0</v>
      </c>
      <c r="AR460" s="237">
        <v>0</v>
      </c>
      <c r="AS460" s="237">
        <v>0</v>
      </c>
      <c r="AT460" s="230"/>
      <c r="AU460" s="230"/>
      <c r="AV460" s="238">
        <f t="shared" si="154"/>
        <v>3</v>
      </c>
      <c r="AW460" s="238">
        <f t="shared" si="154"/>
        <v>5</v>
      </c>
      <c r="AX460" s="234">
        <v>3</v>
      </c>
      <c r="AY460" s="234">
        <v>5</v>
      </c>
      <c r="AZ460" s="229"/>
      <c r="BA460" s="234">
        <v>0</v>
      </c>
      <c r="BB460" s="229"/>
      <c r="BC460" s="234">
        <v>0</v>
      </c>
      <c r="BD460" s="232">
        <v>45170</v>
      </c>
      <c r="BE460" s="232">
        <v>45107</v>
      </c>
      <c r="BF460" s="239" t="s">
        <v>1957</v>
      </c>
      <c r="BG460" s="230" t="s">
        <v>254</v>
      </c>
      <c r="BH460" s="230">
        <v>0</v>
      </c>
      <c r="BI460" s="240"/>
      <c r="BJ460" s="241">
        <v>0</v>
      </c>
      <c r="BK460" s="242" t="s">
        <v>468</v>
      </c>
      <c r="BL460" s="242"/>
      <c r="BM460" s="242" t="s">
        <v>853</v>
      </c>
      <c r="BN460" s="231" t="s">
        <v>200</v>
      </c>
      <c r="BO460" s="231">
        <f t="shared" si="155"/>
        <v>2023</v>
      </c>
      <c r="BP460" s="231">
        <f t="shared" si="156"/>
        <v>3</v>
      </c>
      <c r="BQ460" s="231" t="str">
        <f t="shared" si="159"/>
        <v>MMMM</v>
      </c>
      <c r="BR460" s="231"/>
      <c r="BS460" s="231">
        <f t="shared" si="150"/>
        <v>1</v>
      </c>
      <c r="BT460" s="231"/>
      <c r="BU460" s="231" t="s">
        <v>241</v>
      </c>
      <c r="BV460" s="231"/>
      <c r="BW460" s="231"/>
      <c r="BX460" s="231"/>
      <c r="BY460" s="231"/>
      <c r="BZ460" s="238">
        <f t="shared" si="151"/>
        <v>2</v>
      </c>
      <c r="CA460" s="231"/>
      <c r="CB460" s="231" t="str">
        <f>+IF(BN460="йирик",CONCATENATE(E460," Инвестициялар, саноат ва савдо бош бошқармаси бошлиғи"),IF(BN460="ўрта",CONCATENATE(E460," Инвестициялар, саноат ва савдо бош бошқармаси бошлиғи биринчи ўринбосари"),_xlfn.CONCAT(F460," ҳокими ўринбосари")))</f>
        <v>Шовот тумани ҳокими ўринбосари</v>
      </c>
      <c r="CC460" s="231" t="s">
        <v>219</v>
      </c>
      <c r="CD460" s="231" t="s">
        <v>220</v>
      </c>
      <c r="CE460" s="231" t="s">
        <v>221</v>
      </c>
      <c r="CF460" s="231" t="s">
        <v>1882</v>
      </c>
      <c r="CG460" s="231" t="s">
        <v>206</v>
      </c>
      <c r="CH460" s="231"/>
      <c r="CI460" s="231"/>
      <c r="CJ460" s="231"/>
      <c r="CK460" s="243">
        <v>1</v>
      </c>
      <c r="CL460" s="243">
        <v>4</v>
      </c>
      <c r="CM460" s="244">
        <f t="shared" si="161"/>
        <v>3</v>
      </c>
      <c r="CN460" s="243">
        <v>2</v>
      </c>
      <c r="CO460" s="243">
        <f t="shared" si="162"/>
        <v>5</v>
      </c>
      <c r="CP460" s="245">
        <f t="shared" si="163"/>
        <v>2</v>
      </c>
      <c r="CR460" s="226"/>
    </row>
    <row r="461" spans="1:96" s="246" customFormat="1" ht="39" customHeight="1" x14ac:dyDescent="0.25">
      <c r="A461" s="227">
        <v>8</v>
      </c>
      <c r="B461" s="228">
        <f t="shared" si="160"/>
        <v>452</v>
      </c>
      <c r="C461" s="229">
        <v>20664</v>
      </c>
      <c r="D461" s="228" t="s">
        <v>333</v>
      </c>
      <c r="E461" s="228" t="s">
        <v>2</v>
      </c>
      <c r="F461" s="230" t="s">
        <v>12</v>
      </c>
      <c r="G461" s="231" t="s">
        <v>1958</v>
      </c>
      <c r="H461" s="231" t="s">
        <v>1959</v>
      </c>
      <c r="I461" s="230" t="s">
        <v>1960</v>
      </c>
      <c r="J461" s="232">
        <f t="shared" si="152"/>
        <v>0</v>
      </c>
      <c r="K461" s="232">
        <v>45058</v>
      </c>
      <c r="L461" s="230" t="s">
        <v>189</v>
      </c>
      <c r="M461" s="233">
        <v>307330240</v>
      </c>
      <c r="N461" s="228" t="s">
        <v>1848</v>
      </c>
      <c r="O461" s="228" t="s">
        <v>212</v>
      </c>
      <c r="P461" s="230" t="s">
        <v>213</v>
      </c>
      <c r="Q461" s="230" t="s">
        <v>550</v>
      </c>
      <c r="R461" s="230"/>
      <c r="S461" s="230" t="s">
        <v>685</v>
      </c>
      <c r="T461" s="230">
        <v>150</v>
      </c>
      <c r="U461" s="234">
        <v>4000</v>
      </c>
      <c r="V461" s="234">
        <v>2333.333333333333</v>
      </c>
      <c r="W461" s="234">
        <v>0</v>
      </c>
      <c r="X461" s="234">
        <v>0</v>
      </c>
      <c r="Y461" s="234">
        <v>90</v>
      </c>
      <c r="Z461" s="235">
        <f t="shared" si="153"/>
        <v>15000</v>
      </c>
      <c r="AA461" s="235">
        <f t="shared" si="153"/>
        <v>15000</v>
      </c>
      <c r="AB461" s="236">
        <f t="shared" si="153"/>
        <v>15000</v>
      </c>
      <c r="AC461" s="236">
        <f t="shared" si="153"/>
        <v>15000</v>
      </c>
      <c r="AD461" s="234">
        <v>15000</v>
      </c>
      <c r="AE461" s="234">
        <v>15000</v>
      </c>
      <c r="AF461" s="237">
        <v>15000</v>
      </c>
      <c r="AG461" s="237">
        <v>15000</v>
      </c>
      <c r="AH461" s="234"/>
      <c r="AI461" s="234">
        <v>0</v>
      </c>
      <c r="AJ461" s="237">
        <v>0</v>
      </c>
      <c r="AK461" s="237">
        <v>0</v>
      </c>
      <c r="AL461" s="234"/>
      <c r="AM461" s="234">
        <v>0</v>
      </c>
      <c r="AN461" s="237">
        <v>0</v>
      </c>
      <c r="AO461" s="237">
        <v>0</v>
      </c>
      <c r="AP461" s="234"/>
      <c r="AQ461" s="234">
        <v>0</v>
      </c>
      <c r="AR461" s="237">
        <v>0</v>
      </c>
      <c r="AS461" s="237">
        <v>0</v>
      </c>
      <c r="AT461" s="230"/>
      <c r="AU461" s="230"/>
      <c r="AV461" s="238">
        <f t="shared" si="154"/>
        <v>120</v>
      </c>
      <c r="AW461" s="238">
        <f t="shared" si="154"/>
        <v>120</v>
      </c>
      <c r="AX461" s="234">
        <v>120</v>
      </c>
      <c r="AY461" s="234">
        <v>120</v>
      </c>
      <c r="AZ461" s="229"/>
      <c r="BA461" s="234">
        <v>0</v>
      </c>
      <c r="BB461" s="229"/>
      <c r="BC461" s="234">
        <v>0</v>
      </c>
      <c r="BD461" s="232">
        <v>45058</v>
      </c>
      <c r="BE461" s="232">
        <v>45056</v>
      </c>
      <c r="BF461" s="239" t="s">
        <v>1961</v>
      </c>
      <c r="BG461" s="230" t="s">
        <v>254</v>
      </c>
      <c r="BH461" s="260">
        <v>0</v>
      </c>
      <c r="BI461" s="261"/>
      <c r="BJ461" s="260"/>
      <c r="BK461" s="242" t="s">
        <v>468</v>
      </c>
      <c r="BL461" s="242"/>
      <c r="BM461" s="242" t="s">
        <v>853</v>
      </c>
      <c r="BN461" s="231" t="s">
        <v>641</v>
      </c>
      <c r="BO461" s="231">
        <f t="shared" si="155"/>
        <v>2023</v>
      </c>
      <c r="BP461" s="231">
        <f t="shared" si="156"/>
        <v>2</v>
      </c>
      <c r="BQ461" s="231" t="s">
        <v>218</v>
      </c>
      <c r="BR461" s="231"/>
      <c r="BS461" s="231">
        <f t="shared" si="150"/>
        <v>12</v>
      </c>
      <c r="BT461" s="231"/>
      <c r="BU461" s="231" t="s">
        <v>567</v>
      </c>
      <c r="BV461" s="231"/>
      <c r="BW461" s="231"/>
      <c r="BX461" s="231"/>
      <c r="BY461" s="231"/>
      <c r="BZ461" s="238">
        <f t="shared" si="151"/>
        <v>0</v>
      </c>
      <c r="CA461" s="231"/>
      <c r="CB461" s="231" t="s">
        <v>1806</v>
      </c>
      <c r="CC461" s="231" t="s">
        <v>552</v>
      </c>
      <c r="CD461" s="231" t="s">
        <v>553</v>
      </c>
      <c r="CE461" s="231" t="s">
        <v>554</v>
      </c>
      <c r="CF461" s="231" t="s">
        <v>1882</v>
      </c>
      <c r="CG461" s="231" t="s">
        <v>206</v>
      </c>
      <c r="CH461" s="231"/>
      <c r="CI461" s="231"/>
      <c r="CJ461" s="231"/>
      <c r="CK461" s="243">
        <v>13</v>
      </c>
      <c r="CL461" s="243">
        <v>119</v>
      </c>
      <c r="CM461" s="244">
        <f t="shared" si="161"/>
        <v>106</v>
      </c>
      <c r="CN461" s="243">
        <v>12</v>
      </c>
      <c r="CO461" s="243">
        <f t="shared" si="162"/>
        <v>118</v>
      </c>
      <c r="CP461" s="245">
        <f t="shared" si="163"/>
        <v>-2</v>
      </c>
      <c r="CR461" s="226"/>
    </row>
    <row r="462" spans="1:96" s="246" customFormat="1" ht="39" customHeight="1" x14ac:dyDescent="0.25">
      <c r="A462" s="227">
        <v>8</v>
      </c>
      <c r="B462" s="228">
        <f t="shared" si="160"/>
        <v>453</v>
      </c>
      <c r="C462" s="229">
        <v>36771</v>
      </c>
      <c r="D462" s="228" t="s">
        <v>222</v>
      </c>
      <c r="E462" s="228" t="s">
        <v>2</v>
      </c>
      <c r="F462" s="230" t="s">
        <v>12</v>
      </c>
      <c r="G462" s="231" t="s">
        <v>1962</v>
      </c>
      <c r="H462" s="231" t="s">
        <v>1963</v>
      </c>
      <c r="I462" s="230" t="s">
        <v>1964</v>
      </c>
      <c r="J462" s="232">
        <f t="shared" si="152"/>
        <v>0</v>
      </c>
      <c r="K462" s="232">
        <v>45199</v>
      </c>
      <c r="L462" s="230" t="s">
        <v>189</v>
      </c>
      <c r="M462" s="242">
        <v>307006190</v>
      </c>
      <c r="N462" s="230" t="s">
        <v>1965</v>
      </c>
      <c r="O462" s="230" t="s">
        <v>252</v>
      </c>
      <c r="P462" s="230" t="s">
        <v>193</v>
      </c>
      <c r="Q462" s="230" t="s">
        <v>194</v>
      </c>
      <c r="R462" s="230">
        <v>0</v>
      </c>
      <c r="S462" s="230">
        <v>0</v>
      </c>
      <c r="T462" s="230">
        <v>0</v>
      </c>
      <c r="U462" s="230">
        <v>0</v>
      </c>
      <c r="V462" s="230">
        <v>0</v>
      </c>
      <c r="W462" s="230">
        <v>0</v>
      </c>
      <c r="X462" s="230">
        <v>0</v>
      </c>
      <c r="Y462" s="234">
        <v>22</v>
      </c>
      <c r="Z462" s="235">
        <f t="shared" si="153"/>
        <v>6000</v>
      </c>
      <c r="AA462" s="235">
        <f t="shared" si="153"/>
        <v>6000</v>
      </c>
      <c r="AB462" s="236">
        <f t="shared" si="153"/>
        <v>600</v>
      </c>
      <c r="AC462" s="236">
        <f t="shared" si="153"/>
        <v>600</v>
      </c>
      <c r="AD462" s="234">
        <v>5000</v>
      </c>
      <c r="AE462" s="234">
        <v>5000</v>
      </c>
      <c r="AF462" s="236">
        <v>450</v>
      </c>
      <c r="AG462" s="236">
        <v>450</v>
      </c>
      <c r="AH462" s="234">
        <v>1000</v>
      </c>
      <c r="AI462" s="234">
        <v>1000</v>
      </c>
      <c r="AJ462" s="237">
        <v>150</v>
      </c>
      <c r="AK462" s="237">
        <v>150</v>
      </c>
      <c r="AL462" s="234"/>
      <c r="AM462" s="234">
        <v>0</v>
      </c>
      <c r="AN462" s="237">
        <v>0</v>
      </c>
      <c r="AO462" s="237">
        <v>0</v>
      </c>
      <c r="AP462" s="234"/>
      <c r="AQ462" s="234">
        <v>0</v>
      </c>
      <c r="AR462" s="236">
        <v>0</v>
      </c>
      <c r="AS462" s="236">
        <v>0</v>
      </c>
      <c r="AT462" s="230"/>
      <c r="AU462" s="230"/>
      <c r="AV462" s="238">
        <f t="shared" si="154"/>
        <v>20</v>
      </c>
      <c r="AW462" s="238">
        <f t="shared" si="154"/>
        <v>5</v>
      </c>
      <c r="AX462" s="234">
        <v>20</v>
      </c>
      <c r="AY462" s="234">
        <v>5</v>
      </c>
      <c r="AZ462" s="229"/>
      <c r="BA462" s="234">
        <v>0</v>
      </c>
      <c r="BB462" s="229"/>
      <c r="BC462" s="234">
        <v>0</v>
      </c>
      <c r="BD462" s="232">
        <v>45199</v>
      </c>
      <c r="BE462" s="232">
        <v>45065</v>
      </c>
      <c r="BF462" s="239" t="s">
        <v>1966</v>
      </c>
      <c r="BG462" s="230" t="s">
        <v>197</v>
      </c>
      <c r="BH462" s="230"/>
      <c r="BI462" s="240"/>
      <c r="BJ462" s="241"/>
      <c r="BK462" s="242" t="s">
        <v>468</v>
      </c>
      <c r="BL462" s="242"/>
      <c r="BM462" s="242" t="s">
        <v>853</v>
      </c>
      <c r="BN462" s="231" t="s">
        <v>641</v>
      </c>
      <c r="BO462" s="231">
        <f t="shared" si="155"/>
        <v>2023</v>
      </c>
      <c r="BP462" s="231">
        <f t="shared" si="156"/>
        <v>3</v>
      </c>
      <c r="BQ462" s="231" t="str">
        <f>+TEXT(BD462,"MMMM")</f>
        <v>MMMM</v>
      </c>
      <c r="BR462" s="231"/>
      <c r="BS462" s="231">
        <f t="shared" si="150"/>
        <v>30</v>
      </c>
      <c r="BT462" s="231"/>
      <c r="BU462" s="231" t="s">
        <v>218</v>
      </c>
      <c r="BV462" s="231"/>
      <c r="BW462" s="231"/>
      <c r="BX462" s="231"/>
      <c r="BY462" s="231"/>
      <c r="BZ462" s="238">
        <f t="shared" si="151"/>
        <v>-15</v>
      </c>
      <c r="CA462" s="231"/>
      <c r="CB462" s="231"/>
      <c r="CC462" s="231" t="s">
        <v>202</v>
      </c>
      <c r="CD462" s="231" t="s">
        <v>1876</v>
      </c>
      <c r="CE462" s="231" t="s">
        <v>204</v>
      </c>
      <c r="CF462" s="231" t="s">
        <v>1850</v>
      </c>
      <c r="CG462" s="231" t="s">
        <v>472</v>
      </c>
      <c r="CH462" s="231"/>
      <c r="CI462" s="231"/>
      <c r="CJ462" s="231"/>
      <c r="CK462" s="243">
        <v>1</v>
      </c>
      <c r="CL462" s="243">
        <v>1</v>
      </c>
      <c r="CM462" s="244">
        <f t="shared" si="161"/>
        <v>0</v>
      </c>
      <c r="CN462" s="243"/>
      <c r="CO462" s="243">
        <f t="shared" si="162"/>
        <v>0</v>
      </c>
      <c r="CP462" s="245">
        <f t="shared" si="163"/>
        <v>-20</v>
      </c>
      <c r="CR462" s="226"/>
    </row>
    <row r="463" spans="1:96" s="246" customFormat="1" ht="39" customHeight="1" x14ac:dyDescent="0.25">
      <c r="A463" s="227">
        <v>8</v>
      </c>
      <c r="B463" s="228">
        <f t="shared" si="160"/>
        <v>454</v>
      </c>
      <c r="C463" s="229">
        <v>36784</v>
      </c>
      <c r="D463" s="228" t="s">
        <v>222</v>
      </c>
      <c r="E463" s="228" t="s">
        <v>2</v>
      </c>
      <c r="F463" s="230" t="s">
        <v>12</v>
      </c>
      <c r="G463" s="231" t="s">
        <v>1967</v>
      </c>
      <c r="H463" s="231" t="s">
        <v>1968</v>
      </c>
      <c r="I463" s="230" t="s">
        <v>1969</v>
      </c>
      <c r="J463" s="232">
        <f t="shared" si="152"/>
        <v>0</v>
      </c>
      <c r="K463" s="232">
        <v>45199</v>
      </c>
      <c r="L463" s="230" t="s">
        <v>189</v>
      </c>
      <c r="M463" s="242">
        <v>306681289</v>
      </c>
      <c r="N463" s="230" t="s">
        <v>1149</v>
      </c>
      <c r="O463" s="230" t="s">
        <v>192</v>
      </c>
      <c r="P463" s="230" t="s">
        <v>240</v>
      </c>
      <c r="Q463" s="230" t="s">
        <v>278</v>
      </c>
      <c r="R463" s="230" t="s">
        <v>279</v>
      </c>
      <c r="S463" s="230" t="s">
        <v>280</v>
      </c>
      <c r="T463" s="230">
        <v>200</v>
      </c>
      <c r="U463" s="230">
        <v>400</v>
      </c>
      <c r="V463" s="230">
        <v>100</v>
      </c>
      <c r="W463" s="230">
        <v>0</v>
      </c>
      <c r="X463" s="230">
        <v>0</v>
      </c>
      <c r="Y463" s="234">
        <v>17.2</v>
      </c>
      <c r="Z463" s="235">
        <f t="shared" si="153"/>
        <v>1000</v>
      </c>
      <c r="AA463" s="235">
        <f t="shared" si="153"/>
        <v>1000</v>
      </c>
      <c r="AB463" s="236">
        <f t="shared" si="153"/>
        <v>1000</v>
      </c>
      <c r="AC463" s="236">
        <f t="shared" si="153"/>
        <v>0</v>
      </c>
      <c r="AD463" s="234">
        <v>700</v>
      </c>
      <c r="AE463" s="234">
        <v>700</v>
      </c>
      <c r="AF463" s="236">
        <v>1000</v>
      </c>
      <c r="AG463" s="236">
        <v>0</v>
      </c>
      <c r="AH463" s="234">
        <v>300</v>
      </c>
      <c r="AI463" s="234">
        <v>300</v>
      </c>
      <c r="AJ463" s="237">
        <v>0</v>
      </c>
      <c r="AK463" s="237">
        <v>0</v>
      </c>
      <c r="AL463" s="234"/>
      <c r="AM463" s="234">
        <v>0</v>
      </c>
      <c r="AN463" s="237">
        <v>0</v>
      </c>
      <c r="AO463" s="237">
        <v>0</v>
      </c>
      <c r="AP463" s="234"/>
      <c r="AQ463" s="234">
        <v>0</v>
      </c>
      <c r="AR463" s="236">
        <v>0</v>
      </c>
      <c r="AS463" s="236">
        <v>0</v>
      </c>
      <c r="AT463" s="230"/>
      <c r="AU463" s="230"/>
      <c r="AV463" s="238">
        <f t="shared" si="154"/>
        <v>5</v>
      </c>
      <c r="AW463" s="238">
        <f t="shared" si="154"/>
        <v>5</v>
      </c>
      <c r="AX463" s="234">
        <v>5</v>
      </c>
      <c r="AY463" s="234">
        <v>5</v>
      </c>
      <c r="AZ463" s="229"/>
      <c r="BA463" s="234">
        <v>0</v>
      </c>
      <c r="BB463" s="229"/>
      <c r="BC463" s="234">
        <v>0</v>
      </c>
      <c r="BD463" s="232">
        <v>45199</v>
      </c>
      <c r="BE463" s="232">
        <v>45026</v>
      </c>
      <c r="BF463" s="239" t="s">
        <v>1970</v>
      </c>
      <c r="BG463" s="230" t="s">
        <v>217</v>
      </c>
      <c r="BH463" s="230"/>
      <c r="BI463" s="240"/>
      <c r="BJ463" s="241"/>
      <c r="BK463" s="242" t="s">
        <v>468</v>
      </c>
      <c r="BL463" s="242"/>
      <c r="BM463" s="242" t="s">
        <v>853</v>
      </c>
      <c r="BN463" s="231" t="s">
        <v>200</v>
      </c>
      <c r="BO463" s="231">
        <f t="shared" si="155"/>
        <v>2023</v>
      </c>
      <c r="BP463" s="231">
        <f t="shared" si="156"/>
        <v>3</v>
      </c>
      <c r="BQ463" s="231" t="str">
        <f>+TEXT(BD463,"MMMM")</f>
        <v>MMMM</v>
      </c>
      <c r="BR463" s="231"/>
      <c r="BS463" s="231">
        <f t="shared" si="150"/>
        <v>30</v>
      </c>
      <c r="BT463" s="231">
        <v>14</v>
      </c>
      <c r="BU463" s="231" t="s">
        <v>232</v>
      </c>
      <c r="BV463" s="231">
        <v>2</v>
      </c>
      <c r="BW463" s="231"/>
      <c r="BX463" s="231"/>
      <c r="BY463" s="231"/>
      <c r="BZ463" s="238">
        <f t="shared" si="151"/>
        <v>0</v>
      </c>
      <c r="CA463" s="231"/>
      <c r="CB463" s="231"/>
      <c r="CC463" s="231" t="s">
        <v>219</v>
      </c>
      <c r="CD463" s="231" t="s">
        <v>220</v>
      </c>
      <c r="CE463" s="231" t="s">
        <v>221</v>
      </c>
      <c r="CF463" s="231" t="s">
        <v>1840</v>
      </c>
      <c r="CG463" s="231" t="s">
        <v>204</v>
      </c>
      <c r="CH463" s="231"/>
      <c r="CI463" s="231"/>
      <c r="CJ463" s="231"/>
      <c r="CK463" s="243">
        <v>1</v>
      </c>
      <c r="CL463" s="243">
        <v>1</v>
      </c>
      <c r="CM463" s="244">
        <f t="shared" si="161"/>
        <v>0</v>
      </c>
      <c r="CN463" s="243"/>
      <c r="CO463" s="243">
        <f t="shared" si="162"/>
        <v>0</v>
      </c>
      <c r="CP463" s="245">
        <f t="shared" si="163"/>
        <v>-5</v>
      </c>
      <c r="CR463" s="226"/>
    </row>
    <row r="464" spans="1:96" s="246" customFormat="1" ht="39" customHeight="1" x14ac:dyDescent="0.25">
      <c r="A464" s="227">
        <v>8</v>
      </c>
      <c r="B464" s="228">
        <f t="shared" si="160"/>
        <v>455</v>
      </c>
      <c r="C464" s="229">
        <v>19505</v>
      </c>
      <c r="D464" s="228" t="s">
        <v>185</v>
      </c>
      <c r="E464" s="228" t="s">
        <v>2</v>
      </c>
      <c r="F464" s="230" t="s">
        <v>12</v>
      </c>
      <c r="G464" s="231" t="s">
        <v>1971</v>
      </c>
      <c r="H464" s="231" t="s">
        <v>1972</v>
      </c>
      <c r="I464" s="230" t="s">
        <v>1973</v>
      </c>
      <c r="J464" s="232">
        <f t="shared" si="152"/>
        <v>0</v>
      </c>
      <c r="K464" s="232">
        <v>45108</v>
      </c>
      <c r="L464" s="230" t="s">
        <v>189</v>
      </c>
      <c r="M464" s="233">
        <v>306619694</v>
      </c>
      <c r="N464" s="228" t="s">
        <v>1854</v>
      </c>
      <c r="O464" s="228" t="s">
        <v>252</v>
      </c>
      <c r="P464" s="230" t="s">
        <v>213</v>
      </c>
      <c r="Q464" s="230" t="s">
        <v>214</v>
      </c>
      <c r="R464" s="230"/>
      <c r="S464" s="230" t="s">
        <v>337</v>
      </c>
      <c r="T464" s="230">
        <v>300000</v>
      </c>
      <c r="U464" s="234">
        <v>720</v>
      </c>
      <c r="V464" s="234">
        <v>300</v>
      </c>
      <c r="W464" s="234">
        <v>0</v>
      </c>
      <c r="X464" s="234">
        <v>0</v>
      </c>
      <c r="Y464" s="234">
        <v>28</v>
      </c>
      <c r="Z464" s="235">
        <f t="shared" si="153"/>
        <v>900</v>
      </c>
      <c r="AA464" s="235">
        <f t="shared" si="153"/>
        <v>900</v>
      </c>
      <c r="AB464" s="236">
        <f t="shared" si="153"/>
        <v>500</v>
      </c>
      <c r="AC464" s="236">
        <f t="shared" si="153"/>
        <v>500</v>
      </c>
      <c r="AD464" s="234">
        <v>400</v>
      </c>
      <c r="AE464" s="234">
        <v>400</v>
      </c>
      <c r="AF464" s="237">
        <v>500</v>
      </c>
      <c r="AG464" s="237">
        <v>500</v>
      </c>
      <c r="AH464" s="234">
        <v>500</v>
      </c>
      <c r="AI464" s="234">
        <v>500</v>
      </c>
      <c r="AJ464" s="237">
        <v>0</v>
      </c>
      <c r="AK464" s="237">
        <v>0</v>
      </c>
      <c r="AL464" s="234"/>
      <c r="AM464" s="234">
        <v>0</v>
      </c>
      <c r="AN464" s="237">
        <v>0</v>
      </c>
      <c r="AO464" s="237">
        <v>0</v>
      </c>
      <c r="AP464" s="234"/>
      <c r="AQ464" s="234">
        <v>0</v>
      </c>
      <c r="AR464" s="237">
        <v>0</v>
      </c>
      <c r="AS464" s="237">
        <v>0</v>
      </c>
      <c r="AT464" s="230"/>
      <c r="AU464" s="230"/>
      <c r="AV464" s="238">
        <f t="shared" si="154"/>
        <v>4</v>
      </c>
      <c r="AW464" s="238">
        <f t="shared" si="154"/>
        <v>5</v>
      </c>
      <c r="AX464" s="234">
        <v>4</v>
      </c>
      <c r="AY464" s="234">
        <v>5</v>
      </c>
      <c r="AZ464" s="229"/>
      <c r="BA464" s="234">
        <v>0</v>
      </c>
      <c r="BB464" s="229"/>
      <c r="BC464" s="234">
        <v>0</v>
      </c>
      <c r="BD464" s="232">
        <v>45108</v>
      </c>
      <c r="BE464" s="232">
        <v>45068</v>
      </c>
      <c r="BF464" s="239" t="s">
        <v>1974</v>
      </c>
      <c r="BG464" s="230" t="s">
        <v>217</v>
      </c>
      <c r="BH464" s="230">
        <v>0</v>
      </c>
      <c r="BI464" s="240"/>
      <c r="BJ464" s="241">
        <v>0</v>
      </c>
      <c r="BK464" s="242" t="s">
        <v>468</v>
      </c>
      <c r="BL464" s="242"/>
      <c r="BM464" s="242" t="s">
        <v>853</v>
      </c>
      <c r="BN464" s="231" t="s">
        <v>200</v>
      </c>
      <c r="BO464" s="231">
        <f t="shared" si="155"/>
        <v>2023</v>
      </c>
      <c r="BP464" s="231">
        <f t="shared" si="156"/>
        <v>3</v>
      </c>
      <c r="BQ464" s="231" t="str">
        <f>+TEXT(BD464,"MMMM")</f>
        <v>MMMM</v>
      </c>
      <c r="BR464" s="231"/>
      <c r="BS464" s="231">
        <f t="shared" si="150"/>
        <v>1</v>
      </c>
      <c r="BT464" s="231"/>
      <c r="BU464" s="231" t="s">
        <v>218</v>
      </c>
      <c r="BV464" s="231"/>
      <c r="BW464" s="231"/>
      <c r="BX464" s="231"/>
      <c r="BY464" s="231"/>
      <c r="BZ464" s="238">
        <f t="shared" si="151"/>
        <v>1</v>
      </c>
      <c r="CA464" s="231"/>
      <c r="CB464" s="231" t="str">
        <f>+IF(BN464="йирик",CONCATENATE(E464," Инвестициялар, саноат ва савдо бош бошқармаси бошлиғи"),IF(BN464="ўрта",CONCATENATE(E464," Инвестициялар, саноат ва савдо бош бошқармаси бошлиғи биринчи ўринбосари"),_xlfn.CONCAT(F464," ҳокими ўринбосари")))</f>
        <v>Шовот тумани ҳокими ўринбосари</v>
      </c>
      <c r="CC464" s="231" t="s">
        <v>219</v>
      </c>
      <c r="CD464" s="231" t="s">
        <v>220</v>
      </c>
      <c r="CE464" s="231" t="s">
        <v>221</v>
      </c>
      <c r="CF464" s="231" t="s">
        <v>1840</v>
      </c>
      <c r="CG464" s="231" t="s">
        <v>204</v>
      </c>
      <c r="CH464" s="231"/>
      <c r="CI464" s="231"/>
      <c r="CJ464" s="231"/>
      <c r="CK464" s="243">
        <v>1</v>
      </c>
      <c r="CL464" s="243">
        <v>2</v>
      </c>
      <c r="CM464" s="244">
        <f t="shared" si="161"/>
        <v>1</v>
      </c>
      <c r="CN464" s="243"/>
      <c r="CO464" s="243">
        <f t="shared" si="162"/>
        <v>1</v>
      </c>
      <c r="CP464" s="245">
        <f t="shared" si="163"/>
        <v>-3</v>
      </c>
      <c r="CR464" s="226"/>
    </row>
    <row r="465" spans="1:96" s="246" customFormat="1" ht="39" customHeight="1" x14ac:dyDescent="0.25">
      <c r="A465" s="227">
        <v>8</v>
      </c>
      <c r="B465" s="228">
        <f t="shared" si="160"/>
        <v>456</v>
      </c>
      <c r="C465" s="229">
        <v>19503</v>
      </c>
      <c r="D465" s="228" t="s">
        <v>185</v>
      </c>
      <c r="E465" s="228" t="s">
        <v>2</v>
      </c>
      <c r="F465" s="230" t="s">
        <v>12</v>
      </c>
      <c r="G465" s="231" t="s">
        <v>1975</v>
      </c>
      <c r="H465" s="231" t="s">
        <v>1976</v>
      </c>
      <c r="I465" s="230" t="s">
        <v>1977</v>
      </c>
      <c r="J465" s="232">
        <f t="shared" si="152"/>
        <v>0</v>
      </c>
      <c r="K465" s="232">
        <v>45076</v>
      </c>
      <c r="L465" s="230" t="s">
        <v>189</v>
      </c>
      <c r="M465" s="233">
        <v>306437123</v>
      </c>
      <c r="N465" s="228" t="s">
        <v>1917</v>
      </c>
      <c r="O465" s="228" t="s">
        <v>277</v>
      </c>
      <c r="P465" s="230" t="s">
        <v>213</v>
      </c>
      <c r="Q465" s="230" t="s">
        <v>835</v>
      </c>
      <c r="R465" s="230"/>
      <c r="S465" s="230">
        <v>0</v>
      </c>
      <c r="T465" s="230">
        <v>0</v>
      </c>
      <c r="U465" s="234">
        <v>500</v>
      </c>
      <c r="V465" s="234">
        <v>291.66666666666663</v>
      </c>
      <c r="W465" s="234">
        <v>0</v>
      </c>
      <c r="X465" s="234">
        <v>0</v>
      </c>
      <c r="Y465" s="234">
        <v>40</v>
      </c>
      <c r="Z465" s="235">
        <f t="shared" si="153"/>
        <v>4000</v>
      </c>
      <c r="AA465" s="235">
        <f t="shared" si="153"/>
        <v>4000</v>
      </c>
      <c r="AB465" s="236">
        <f t="shared" si="153"/>
        <v>3420</v>
      </c>
      <c r="AC465" s="236">
        <f t="shared" si="153"/>
        <v>3420</v>
      </c>
      <c r="AD465" s="234">
        <v>2000</v>
      </c>
      <c r="AE465" s="234">
        <v>2000</v>
      </c>
      <c r="AF465" s="237">
        <v>2000</v>
      </c>
      <c r="AG465" s="237">
        <v>2000</v>
      </c>
      <c r="AH465" s="234">
        <v>2000</v>
      </c>
      <c r="AI465" s="234">
        <v>2000</v>
      </c>
      <c r="AJ465" s="237">
        <v>1420</v>
      </c>
      <c r="AK465" s="237">
        <v>1420</v>
      </c>
      <c r="AL465" s="234"/>
      <c r="AM465" s="234">
        <v>0</v>
      </c>
      <c r="AN465" s="237">
        <v>0</v>
      </c>
      <c r="AO465" s="237">
        <v>0</v>
      </c>
      <c r="AP465" s="234"/>
      <c r="AQ465" s="234">
        <v>0</v>
      </c>
      <c r="AR465" s="237">
        <v>0</v>
      </c>
      <c r="AS465" s="237">
        <v>0</v>
      </c>
      <c r="AT465" s="230"/>
      <c r="AU465" s="230"/>
      <c r="AV465" s="238">
        <f t="shared" si="154"/>
        <v>10</v>
      </c>
      <c r="AW465" s="238">
        <f t="shared" si="154"/>
        <v>10</v>
      </c>
      <c r="AX465" s="234">
        <v>10</v>
      </c>
      <c r="AY465" s="234">
        <v>10</v>
      </c>
      <c r="AZ465" s="229"/>
      <c r="BA465" s="234">
        <v>0</v>
      </c>
      <c r="BB465" s="229"/>
      <c r="BC465" s="234">
        <v>0</v>
      </c>
      <c r="BD465" s="232">
        <v>45076</v>
      </c>
      <c r="BE465" s="232">
        <v>45051</v>
      </c>
      <c r="BF465" s="239" t="s">
        <v>1978</v>
      </c>
      <c r="BG465" s="230" t="s">
        <v>217</v>
      </c>
      <c r="BH465" s="230">
        <v>0</v>
      </c>
      <c r="BI465" s="240"/>
      <c r="BJ465" s="241">
        <v>0</v>
      </c>
      <c r="BK465" s="242" t="s">
        <v>468</v>
      </c>
      <c r="BL465" s="242"/>
      <c r="BM465" s="242" t="s">
        <v>853</v>
      </c>
      <c r="BN465" s="231" t="s">
        <v>200</v>
      </c>
      <c r="BO465" s="231">
        <f t="shared" si="155"/>
        <v>2023</v>
      </c>
      <c r="BP465" s="231">
        <f t="shared" si="156"/>
        <v>2</v>
      </c>
      <c r="BQ465" s="231" t="s">
        <v>218</v>
      </c>
      <c r="BR465" s="231"/>
      <c r="BS465" s="231">
        <f t="shared" si="150"/>
        <v>30</v>
      </c>
      <c r="BT465" s="231"/>
      <c r="BU465" s="231" t="s">
        <v>218</v>
      </c>
      <c r="BV465" s="231"/>
      <c r="BW465" s="231"/>
      <c r="BX465" s="231"/>
      <c r="BY465" s="231"/>
      <c r="BZ465" s="238">
        <f t="shared" si="151"/>
        <v>0</v>
      </c>
      <c r="CA465" s="231"/>
      <c r="CB465" s="231" t="str">
        <f>+IF(BN465="йирик",CONCATENATE(E465," Инвестициялар, саноат ва савдо бош бошқармаси бошлиғи"),IF(BN465="ўрта",CONCATENATE(E465," Инвестициялар, саноат ва савдо бош бошқармаси бошлиғи биринчи ўринбосари"),_xlfn.CONCAT(F465," ҳокими ўринбосари")))</f>
        <v>Шовот тумани ҳокими ўринбосари</v>
      </c>
      <c r="CC465" s="231" t="s">
        <v>836</v>
      </c>
      <c r="CD465" s="231" t="s">
        <v>837</v>
      </c>
      <c r="CE465" s="231" t="s">
        <v>838</v>
      </c>
      <c r="CF465" s="231" t="s">
        <v>1840</v>
      </c>
      <c r="CG465" s="231" t="s">
        <v>204</v>
      </c>
      <c r="CH465" s="231"/>
      <c r="CI465" s="231"/>
      <c r="CJ465" s="231"/>
      <c r="CK465" s="243">
        <v>4</v>
      </c>
      <c r="CL465" s="243">
        <v>5</v>
      </c>
      <c r="CM465" s="244">
        <f t="shared" si="161"/>
        <v>1</v>
      </c>
      <c r="CN465" s="243"/>
      <c r="CO465" s="243">
        <f t="shared" si="162"/>
        <v>1</v>
      </c>
      <c r="CP465" s="245">
        <f t="shared" si="163"/>
        <v>-9</v>
      </c>
      <c r="CR465" s="226"/>
    </row>
    <row r="466" spans="1:96" s="246" customFormat="1" ht="39" customHeight="1" x14ac:dyDescent="0.25">
      <c r="A466" s="227">
        <v>8</v>
      </c>
      <c r="B466" s="228">
        <f t="shared" si="160"/>
        <v>457</v>
      </c>
      <c r="C466" s="229">
        <v>36797</v>
      </c>
      <c r="D466" s="228" t="s">
        <v>222</v>
      </c>
      <c r="E466" s="228" t="s">
        <v>2</v>
      </c>
      <c r="F466" s="230" t="s">
        <v>12</v>
      </c>
      <c r="G466" s="231" t="s">
        <v>1979</v>
      </c>
      <c r="H466" s="231" t="s">
        <v>1980</v>
      </c>
      <c r="I466" s="230" t="s">
        <v>1981</v>
      </c>
      <c r="J466" s="232">
        <f t="shared" si="152"/>
        <v>0</v>
      </c>
      <c r="K466" s="232">
        <v>45078</v>
      </c>
      <c r="L466" s="230" t="s">
        <v>189</v>
      </c>
      <c r="M466" s="242">
        <v>306156860</v>
      </c>
      <c r="N466" s="230" t="s">
        <v>1982</v>
      </c>
      <c r="O466" s="230" t="s">
        <v>277</v>
      </c>
      <c r="P466" s="230" t="s">
        <v>240</v>
      </c>
      <c r="Q466" s="230" t="s">
        <v>1983</v>
      </c>
      <c r="R466" s="230">
        <v>0</v>
      </c>
      <c r="S466" s="230">
        <v>0</v>
      </c>
      <c r="T466" s="230">
        <v>0</v>
      </c>
      <c r="U466" s="230">
        <v>0</v>
      </c>
      <c r="V466" s="230">
        <v>0</v>
      </c>
      <c r="W466" s="230">
        <v>0</v>
      </c>
      <c r="X466" s="230">
        <v>0</v>
      </c>
      <c r="Y466" s="234">
        <v>12.9</v>
      </c>
      <c r="Z466" s="235">
        <f t="shared" si="153"/>
        <v>500</v>
      </c>
      <c r="AA466" s="235">
        <f t="shared" si="153"/>
        <v>500</v>
      </c>
      <c r="AB466" s="236">
        <f t="shared" si="153"/>
        <v>500</v>
      </c>
      <c r="AC466" s="236">
        <f t="shared" si="153"/>
        <v>500</v>
      </c>
      <c r="AD466" s="234">
        <v>400</v>
      </c>
      <c r="AE466" s="234">
        <v>400</v>
      </c>
      <c r="AF466" s="236">
        <v>400</v>
      </c>
      <c r="AG466" s="236">
        <v>400</v>
      </c>
      <c r="AH466" s="234">
        <v>100</v>
      </c>
      <c r="AI466" s="234">
        <v>100</v>
      </c>
      <c r="AJ466" s="236">
        <v>100</v>
      </c>
      <c r="AK466" s="236">
        <v>100</v>
      </c>
      <c r="AL466" s="234"/>
      <c r="AM466" s="234">
        <v>0</v>
      </c>
      <c r="AN466" s="236">
        <v>0</v>
      </c>
      <c r="AO466" s="236">
        <v>0</v>
      </c>
      <c r="AP466" s="234"/>
      <c r="AQ466" s="234">
        <v>0</v>
      </c>
      <c r="AR466" s="236">
        <v>0</v>
      </c>
      <c r="AS466" s="236">
        <v>0</v>
      </c>
      <c r="AT466" s="230"/>
      <c r="AU466" s="230"/>
      <c r="AV466" s="238">
        <f t="shared" si="154"/>
        <v>5</v>
      </c>
      <c r="AW466" s="238">
        <f t="shared" si="154"/>
        <v>5</v>
      </c>
      <c r="AX466" s="234">
        <v>5</v>
      </c>
      <c r="AY466" s="234">
        <v>5</v>
      </c>
      <c r="AZ466" s="229"/>
      <c r="BA466" s="234">
        <v>0</v>
      </c>
      <c r="BB466" s="229"/>
      <c r="BC466" s="234">
        <v>0</v>
      </c>
      <c r="BD466" s="232">
        <v>45078</v>
      </c>
      <c r="BE466" s="232">
        <v>45000</v>
      </c>
      <c r="BF466" s="239" t="s">
        <v>1984</v>
      </c>
      <c r="BG466" s="230" t="s">
        <v>217</v>
      </c>
      <c r="BH466" s="230"/>
      <c r="BI466" s="240"/>
      <c r="BJ466" s="241"/>
      <c r="BK466" s="242" t="s">
        <v>468</v>
      </c>
      <c r="BL466" s="242"/>
      <c r="BM466" s="242" t="s">
        <v>853</v>
      </c>
      <c r="BN466" s="231" t="s">
        <v>200</v>
      </c>
      <c r="BO466" s="231">
        <f t="shared" si="155"/>
        <v>2023</v>
      </c>
      <c r="BP466" s="231">
        <f t="shared" si="156"/>
        <v>2</v>
      </c>
      <c r="BQ466" s="231" t="str">
        <f t="shared" ref="BQ466:BQ478" si="164">+TEXT(BD466,"MMMM")</f>
        <v>MMMM</v>
      </c>
      <c r="BR466" s="231"/>
      <c r="BS466" s="231">
        <f t="shared" si="150"/>
        <v>1</v>
      </c>
      <c r="BT466" s="231">
        <v>17</v>
      </c>
      <c r="BU466" s="231" t="s">
        <v>481</v>
      </c>
      <c r="BV466" s="231">
        <v>1</v>
      </c>
      <c r="BW466" s="231"/>
      <c r="BX466" s="231"/>
      <c r="BY466" s="231"/>
      <c r="BZ466" s="238">
        <f t="shared" si="151"/>
        <v>0</v>
      </c>
      <c r="CA466" s="231"/>
      <c r="CB466" s="231"/>
      <c r="CC466" s="231" t="s">
        <v>219</v>
      </c>
      <c r="CD466" s="231" t="s">
        <v>220</v>
      </c>
      <c r="CE466" s="231" t="s">
        <v>221</v>
      </c>
      <c r="CF466" s="231" t="s">
        <v>1840</v>
      </c>
      <c r="CG466" s="231" t="s">
        <v>204</v>
      </c>
      <c r="CH466" s="231"/>
      <c r="CI466" s="231"/>
      <c r="CJ466" s="231"/>
      <c r="CK466" s="243">
        <v>5</v>
      </c>
      <c r="CL466" s="243">
        <v>11</v>
      </c>
      <c r="CM466" s="244">
        <f t="shared" si="161"/>
        <v>6</v>
      </c>
      <c r="CN466" s="243"/>
      <c r="CO466" s="243">
        <f t="shared" si="162"/>
        <v>6</v>
      </c>
      <c r="CP466" s="245">
        <f t="shared" si="163"/>
        <v>1</v>
      </c>
      <c r="CR466" s="226"/>
    </row>
    <row r="467" spans="1:96" s="246" customFormat="1" ht="39" customHeight="1" x14ac:dyDescent="0.25">
      <c r="A467" s="227">
        <v>8</v>
      </c>
      <c r="B467" s="228">
        <f t="shared" si="160"/>
        <v>458</v>
      </c>
      <c r="C467" s="229">
        <v>36760</v>
      </c>
      <c r="D467" s="228" t="s">
        <v>222</v>
      </c>
      <c r="E467" s="228" t="s">
        <v>2</v>
      </c>
      <c r="F467" s="230" t="s">
        <v>12</v>
      </c>
      <c r="G467" s="231" t="s">
        <v>1985</v>
      </c>
      <c r="H467" s="231" t="s">
        <v>728</v>
      </c>
      <c r="I467" s="230" t="s">
        <v>1986</v>
      </c>
      <c r="J467" s="232">
        <f t="shared" si="152"/>
        <v>0</v>
      </c>
      <c r="K467" s="232">
        <v>45026</v>
      </c>
      <c r="L467" s="230" t="s">
        <v>189</v>
      </c>
      <c r="M467" s="242">
        <v>305765183</v>
      </c>
      <c r="N467" s="230" t="s">
        <v>1912</v>
      </c>
      <c r="O467" s="230" t="s">
        <v>252</v>
      </c>
      <c r="P467" s="230" t="s">
        <v>193</v>
      </c>
      <c r="Q467" s="230" t="s">
        <v>437</v>
      </c>
      <c r="R467" s="230">
        <v>0</v>
      </c>
      <c r="S467" s="230">
        <v>0</v>
      </c>
      <c r="T467" s="230">
        <v>0</v>
      </c>
      <c r="U467" s="230">
        <v>0</v>
      </c>
      <c r="V467" s="230">
        <v>0</v>
      </c>
      <c r="W467" s="230">
        <v>0</v>
      </c>
      <c r="X467" s="230">
        <v>0</v>
      </c>
      <c r="Y467" s="234">
        <v>4</v>
      </c>
      <c r="Z467" s="235">
        <f t="shared" si="153"/>
        <v>310</v>
      </c>
      <c r="AA467" s="235">
        <f t="shared" si="153"/>
        <v>310</v>
      </c>
      <c r="AB467" s="236">
        <f t="shared" si="153"/>
        <v>310</v>
      </c>
      <c r="AC467" s="236">
        <f t="shared" si="153"/>
        <v>310</v>
      </c>
      <c r="AD467" s="234">
        <v>310</v>
      </c>
      <c r="AE467" s="234">
        <v>310</v>
      </c>
      <c r="AF467" s="236">
        <v>310</v>
      </c>
      <c r="AG467" s="236">
        <v>310</v>
      </c>
      <c r="AH467" s="234"/>
      <c r="AI467" s="234">
        <v>0</v>
      </c>
      <c r="AJ467" s="237">
        <v>0</v>
      </c>
      <c r="AK467" s="237">
        <v>0</v>
      </c>
      <c r="AL467" s="234"/>
      <c r="AM467" s="234">
        <v>0</v>
      </c>
      <c r="AN467" s="237">
        <v>0</v>
      </c>
      <c r="AO467" s="237">
        <v>0</v>
      </c>
      <c r="AP467" s="234"/>
      <c r="AQ467" s="234">
        <v>0</v>
      </c>
      <c r="AR467" s="236">
        <v>0</v>
      </c>
      <c r="AS467" s="236">
        <v>0</v>
      </c>
      <c r="AT467" s="230"/>
      <c r="AU467" s="230"/>
      <c r="AV467" s="238">
        <f t="shared" si="154"/>
        <v>5</v>
      </c>
      <c r="AW467" s="238">
        <f t="shared" si="154"/>
        <v>5</v>
      </c>
      <c r="AX467" s="234">
        <v>5</v>
      </c>
      <c r="AY467" s="234">
        <v>5</v>
      </c>
      <c r="AZ467" s="229"/>
      <c r="BA467" s="234">
        <v>0</v>
      </c>
      <c r="BB467" s="229"/>
      <c r="BC467" s="234">
        <v>0</v>
      </c>
      <c r="BD467" s="232">
        <v>45026</v>
      </c>
      <c r="BE467" s="232">
        <v>45026</v>
      </c>
      <c r="BF467" s="239" t="s">
        <v>1987</v>
      </c>
      <c r="BG467" s="230" t="s">
        <v>254</v>
      </c>
      <c r="BH467" s="230" t="s">
        <v>410</v>
      </c>
      <c r="BI467" s="240">
        <v>45046</v>
      </c>
      <c r="BJ467" s="241" t="s">
        <v>995</v>
      </c>
      <c r="BK467" s="242" t="s">
        <v>468</v>
      </c>
      <c r="BL467" s="242"/>
      <c r="BM467" s="242" t="s">
        <v>853</v>
      </c>
      <c r="BN467" s="231" t="s">
        <v>200</v>
      </c>
      <c r="BO467" s="231">
        <f t="shared" si="155"/>
        <v>2023</v>
      </c>
      <c r="BP467" s="231">
        <f t="shared" si="156"/>
        <v>2</v>
      </c>
      <c r="BQ467" s="231" t="str">
        <f t="shared" si="164"/>
        <v>MMMM</v>
      </c>
      <c r="BR467" s="231" t="s">
        <v>232</v>
      </c>
      <c r="BS467" s="231">
        <f t="shared" si="150"/>
        <v>10</v>
      </c>
      <c r="BT467" s="231">
        <v>14</v>
      </c>
      <c r="BU467" s="231" t="s">
        <v>232</v>
      </c>
      <c r="BV467" s="231">
        <v>2</v>
      </c>
      <c r="BW467" s="231"/>
      <c r="BX467" s="231"/>
      <c r="BY467" s="231"/>
      <c r="BZ467" s="238">
        <f t="shared" si="151"/>
        <v>0</v>
      </c>
      <c r="CA467" s="231"/>
      <c r="CB467" s="231"/>
      <c r="CC467" s="231" t="s">
        <v>202</v>
      </c>
      <c r="CD467" s="231" t="s">
        <v>1898</v>
      </c>
      <c r="CE467" s="231" t="s">
        <v>472</v>
      </c>
      <c r="CF467" s="231" t="s">
        <v>1882</v>
      </c>
      <c r="CG467" s="231" t="s">
        <v>206</v>
      </c>
      <c r="CH467" s="231"/>
      <c r="CI467" s="231"/>
      <c r="CJ467" s="231"/>
      <c r="CK467" s="243">
        <v>7</v>
      </c>
      <c r="CL467" s="243">
        <v>1</v>
      </c>
      <c r="CM467" s="244">
        <f t="shared" si="161"/>
        <v>-6</v>
      </c>
      <c r="CN467" s="243"/>
      <c r="CO467" s="243">
        <f t="shared" si="162"/>
        <v>-6</v>
      </c>
      <c r="CP467" s="245">
        <f t="shared" si="163"/>
        <v>-11</v>
      </c>
      <c r="CR467" s="226"/>
    </row>
    <row r="468" spans="1:96" s="246" customFormat="1" ht="39" customHeight="1" x14ac:dyDescent="0.25">
      <c r="A468" s="227">
        <v>9</v>
      </c>
      <c r="B468" s="228">
        <f t="shared" si="160"/>
        <v>459</v>
      </c>
      <c r="C468" s="229">
        <v>19508</v>
      </c>
      <c r="D468" s="228" t="s">
        <v>185</v>
      </c>
      <c r="E468" s="228" t="s">
        <v>2</v>
      </c>
      <c r="F468" s="230" t="s">
        <v>12</v>
      </c>
      <c r="G468" s="257" t="s">
        <v>1988</v>
      </c>
      <c r="H468" s="231" t="s">
        <v>1989</v>
      </c>
      <c r="I468" s="230" t="s">
        <v>1990</v>
      </c>
      <c r="J468" s="232">
        <f t="shared" si="152"/>
        <v>0</v>
      </c>
      <c r="K468" s="232">
        <v>45087</v>
      </c>
      <c r="L468" s="230" t="s">
        <v>189</v>
      </c>
      <c r="M468" s="233">
        <v>305599936</v>
      </c>
      <c r="N468" s="228" t="s">
        <v>1991</v>
      </c>
      <c r="O468" s="228" t="s">
        <v>192</v>
      </c>
      <c r="P468" s="230" t="s">
        <v>213</v>
      </c>
      <c r="Q468" s="230" t="s">
        <v>775</v>
      </c>
      <c r="R468" s="230"/>
      <c r="S468" s="230">
        <v>0</v>
      </c>
      <c r="T468" s="230">
        <v>0</v>
      </c>
      <c r="U468" s="234">
        <v>350</v>
      </c>
      <c r="V468" s="234">
        <v>175</v>
      </c>
      <c r="W468" s="234">
        <v>0</v>
      </c>
      <c r="X468" s="234">
        <v>0</v>
      </c>
      <c r="Y468" s="234">
        <v>21</v>
      </c>
      <c r="Z468" s="235">
        <f t="shared" si="153"/>
        <v>500</v>
      </c>
      <c r="AA468" s="235">
        <f t="shared" si="153"/>
        <v>500</v>
      </c>
      <c r="AB468" s="236">
        <f t="shared" si="153"/>
        <v>500</v>
      </c>
      <c r="AC468" s="236">
        <f t="shared" si="153"/>
        <v>500</v>
      </c>
      <c r="AD468" s="234">
        <v>300</v>
      </c>
      <c r="AE468" s="234">
        <v>300</v>
      </c>
      <c r="AF468" s="237">
        <v>500</v>
      </c>
      <c r="AG468" s="237">
        <v>500</v>
      </c>
      <c r="AH468" s="234">
        <v>200</v>
      </c>
      <c r="AI468" s="234">
        <v>200</v>
      </c>
      <c r="AJ468" s="237">
        <v>0</v>
      </c>
      <c r="AK468" s="237">
        <v>0</v>
      </c>
      <c r="AL468" s="234"/>
      <c r="AM468" s="234">
        <v>0</v>
      </c>
      <c r="AN468" s="237">
        <v>0</v>
      </c>
      <c r="AO468" s="237">
        <v>0</v>
      </c>
      <c r="AP468" s="234"/>
      <c r="AQ468" s="234">
        <v>0</v>
      </c>
      <c r="AR468" s="237">
        <v>0</v>
      </c>
      <c r="AS468" s="237">
        <v>0</v>
      </c>
      <c r="AT468" s="230"/>
      <c r="AU468" s="230"/>
      <c r="AV468" s="238">
        <f t="shared" si="154"/>
        <v>5</v>
      </c>
      <c r="AW468" s="238">
        <f t="shared" si="154"/>
        <v>5</v>
      </c>
      <c r="AX468" s="234">
        <v>5</v>
      </c>
      <c r="AY468" s="234">
        <v>5</v>
      </c>
      <c r="AZ468" s="229"/>
      <c r="BA468" s="234">
        <v>0</v>
      </c>
      <c r="BB468" s="229"/>
      <c r="BC468" s="234">
        <v>0</v>
      </c>
      <c r="BD468" s="232">
        <v>45087</v>
      </c>
      <c r="BE468" s="232">
        <v>45107</v>
      </c>
      <c r="BF468" s="239" t="s">
        <v>1992</v>
      </c>
      <c r="BG468" s="230" t="s">
        <v>498</v>
      </c>
      <c r="BH468" s="230">
        <v>0</v>
      </c>
      <c r="BI468" s="258"/>
      <c r="BJ468" s="241"/>
      <c r="BK468" s="242" t="s">
        <v>468</v>
      </c>
      <c r="BL468" s="242"/>
      <c r="BM468" s="242" t="s">
        <v>853</v>
      </c>
      <c r="BN468" s="231" t="s">
        <v>200</v>
      </c>
      <c r="BO468" s="231">
        <f t="shared" si="155"/>
        <v>2023</v>
      </c>
      <c r="BP468" s="231">
        <f t="shared" si="156"/>
        <v>2</v>
      </c>
      <c r="BQ468" s="231" t="str">
        <f t="shared" si="164"/>
        <v>MMMM</v>
      </c>
      <c r="BR468" s="231"/>
      <c r="BS468" s="231">
        <f t="shared" si="150"/>
        <v>10</v>
      </c>
      <c r="BT468" s="231"/>
      <c r="BU468" s="231" t="s">
        <v>241</v>
      </c>
      <c r="BV468" s="231"/>
      <c r="BW468" s="231"/>
      <c r="BX468" s="231"/>
      <c r="BY468" s="231"/>
      <c r="BZ468" s="238">
        <f t="shared" si="151"/>
        <v>0</v>
      </c>
      <c r="CA468" s="231"/>
      <c r="CB468" s="231" t="str">
        <f>+IF(BN468="йирик",CONCATENATE(E468," Инвестициялар, саноат ва савдо бош бошқармаси бошлиғи"),IF(BN468="ўрта",CONCATENATE(E468," Инвестициялар, саноат ва савдо бош бошқармаси бошлиғи биринчи ўринбосари"),_xlfn.CONCAT(F468," ҳокими ўринбосари")))</f>
        <v>Шовот тумани ҳокими ўринбосари</v>
      </c>
      <c r="CC468" s="231" t="s">
        <v>776</v>
      </c>
      <c r="CD468" s="231" t="s">
        <v>777</v>
      </c>
      <c r="CE468" s="231" t="s">
        <v>206</v>
      </c>
      <c r="CF468" s="231" t="s">
        <v>1850</v>
      </c>
      <c r="CG468" s="231" t="s">
        <v>472</v>
      </c>
      <c r="CH468" s="231"/>
      <c r="CI468" s="231"/>
      <c r="CJ468" s="231"/>
      <c r="CK468" s="243">
        <v>2</v>
      </c>
      <c r="CL468" s="243">
        <v>5</v>
      </c>
      <c r="CM468" s="244">
        <f t="shared" si="161"/>
        <v>3</v>
      </c>
      <c r="CN468" s="243"/>
      <c r="CO468" s="243">
        <f t="shared" si="162"/>
        <v>3</v>
      </c>
      <c r="CP468" s="245">
        <f t="shared" si="163"/>
        <v>-2</v>
      </c>
      <c r="CR468" s="226"/>
    </row>
    <row r="469" spans="1:96" s="246" customFormat="1" ht="39" customHeight="1" x14ac:dyDescent="0.25">
      <c r="A469" s="227">
        <v>9</v>
      </c>
      <c r="B469" s="228">
        <f t="shared" si="160"/>
        <v>460</v>
      </c>
      <c r="C469" s="229">
        <v>36770</v>
      </c>
      <c r="D469" s="228" t="s">
        <v>222</v>
      </c>
      <c r="E469" s="228" t="s">
        <v>2</v>
      </c>
      <c r="F469" s="230" t="s">
        <v>12</v>
      </c>
      <c r="G469" s="231" t="s">
        <v>1993</v>
      </c>
      <c r="H469" s="231" t="s">
        <v>1994</v>
      </c>
      <c r="I469" s="230" t="s">
        <v>1995</v>
      </c>
      <c r="J469" s="232">
        <f t="shared" si="152"/>
        <v>0</v>
      </c>
      <c r="K469" s="232">
        <v>45260</v>
      </c>
      <c r="L469" s="230" t="s">
        <v>189</v>
      </c>
      <c r="M469" s="242">
        <v>305557569</v>
      </c>
      <c r="N469" s="230" t="s">
        <v>1380</v>
      </c>
      <c r="O469" s="230" t="s">
        <v>212</v>
      </c>
      <c r="P469" s="230" t="s">
        <v>193</v>
      </c>
      <c r="Q469" s="230" t="s">
        <v>1328</v>
      </c>
      <c r="R469" s="230">
        <v>0</v>
      </c>
      <c r="S469" s="230">
        <v>0</v>
      </c>
      <c r="T469" s="230">
        <v>0</v>
      </c>
      <c r="U469" s="230">
        <v>0</v>
      </c>
      <c r="V469" s="230">
        <v>0</v>
      </c>
      <c r="W469" s="230">
        <v>0</v>
      </c>
      <c r="X469" s="230">
        <v>0</v>
      </c>
      <c r="Y469" s="234">
        <v>33.6</v>
      </c>
      <c r="Z469" s="235">
        <f t="shared" si="153"/>
        <v>4000</v>
      </c>
      <c r="AA469" s="235">
        <f t="shared" si="153"/>
        <v>4000</v>
      </c>
      <c r="AB469" s="236">
        <f t="shared" si="153"/>
        <v>4000</v>
      </c>
      <c r="AC469" s="236">
        <f t="shared" si="153"/>
        <v>4000</v>
      </c>
      <c r="AD469" s="234">
        <v>4000</v>
      </c>
      <c r="AE469" s="234">
        <v>4000</v>
      </c>
      <c r="AF469" s="236">
        <v>4000</v>
      </c>
      <c r="AG469" s="236">
        <v>4000</v>
      </c>
      <c r="AH469" s="234"/>
      <c r="AI469" s="234">
        <v>0</v>
      </c>
      <c r="AJ469" s="237">
        <v>0</v>
      </c>
      <c r="AK469" s="237">
        <v>0</v>
      </c>
      <c r="AL469" s="234"/>
      <c r="AM469" s="234">
        <v>0</v>
      </c>
      <c r="AN469" s="237">
        <v>0</v>
      </c>
      <c r="AO469" s="237">
        <v>0</v>
      </c>
      <c r="AP469" s="234"/>
      <c r="AQ469" s="234">
        <v>0</v>
      </c>
      <c r="AR469" s="236">
        <v>0</v>
      </c>
      <c r="AS469" s="236">
        <v>0</v>
      </c>
      <c r="AT469" s="230"/>
      <c r="AU469" s="230"/>
      <c r="AV469" s="238">
        <f t="shared" si="154"/>
        <v>5</v>
      </c>
      <c r="AW469" s="238">
        <f t="shared" si="154"/>
        <v>5</v>
      </c>
      <c r="AX469" s="234">
        <v>5</v>
      </c>
      <c r="AY469" s="234">
        <v>5</v>
      </c>
      <c r="AZ469" s="229"/>
      <c r="BA469" s="234">
        <v>0</v>
      </c>
      <c r="BB469" s="229"/>
      <c r="BC469" s="234">
        <v>0</v>
      </c>
      <c r="BD469" s="232">
        <v>45260</v>
      </c>
      <c r="BE469" s="232">
        <v>45056</v>
      </c>
      <c r="BF469" s="239" t="s">
        <v>1996</v>
      </c>
      <c r="BG469" s="230" t="s">
        <v>254</v>
      </c>
      <c r="BH469" s="230"/>
      <c r="BI469" s="240"/>
      <c r="BJ469" s="241"/>
      <c r="BK469" s="242" t="s">
        <v>468</v>
      </c>
      <c r="BL469" s="242"/>
      <c r="BM469" s="242" t="s">
        <v>853</v>
      </c>
      <c r="BN469" s="231" t="s">
        <v>200</v>
      </c>
      <c r="BO469" s="231">
        <f t="shared" si="155"/>
        <v>2023</v>
      </c>
      <c r="BP469" s="231">
        <f t="shared" si="156"/>
        <v>4</v>
      </c>
      <c r="BQ469" s="231" t="str">
        <f t="shared" si="164"/>
        <v>MMMM</v>
      </c>
      <c r="BR469" s="231"/>
      <c r="BS469" s="231">
        <f t="shared" si="150"/>
        <v>30</v>
      </c>
      <c r="BT469" s="231"/>
      <c r="BU469" s="231" t="s">
        <v>218</v>
      </c>
      <c r="BV469" s="231"/>
      <c r="BW469" s="231"/>
      <c r="BX469" s="231"/>
      <c r="BY469" s="231"/>
      <c r="BZ469" s="238">
        <f t="shared" si="151"/>
        <v>0</v>
      </c>
      <c r="CA469" s="231"/>
      <c r="CB469" s="231"/>
      <c r="CC469" s="231" t="s">
        <v>233</v>
      </c>
      <c r="CD469" s="231" t="s">
        <v>320</v>
      </c>
      <c r="CE469" s="231" t="s">
        <v>206</v>
      </c>
      <c r="CF469" s="231" t="s">
        <v>1882</v>
      </c>
      <c r="CG469" s="231" t="s">
        <v>206</v>
      </c>
      <c r="CH469" s="231"/>
      <c r="CI469" s="231"/>
      <c r="CJ469" s="231"/>
      <c r="CK469" s="243">
        <v>6</v>
      </c>
      <c r="CL469" s="243">
        <v>6</v>
      </c>
      <c r="CM469" s="244">
        <f t="shared" si="161"/>
        <v>0</v>
      </c>
      <c r="CN469" s="243"/>
      <c r="CO469" s="243">
        <f t="shared" si="162"/>
        <v>0</v>
      </c>
      <c r="CP469" s="245">
        <f t="shared" si="163"/>
        <v>-5</v>
      </c>
      <c r="CR469" s="226"/>
    </row>
    <row r="470" spans="1:96" s="246" customFormat="1" ht="39" customHeight="1" x14ac:dyDescent="0.25">
      <c r="A470" s="227">
        <v>9</v>
      </c>
      <c r="B470" s="228">
        <f t="shared" si="160"/>
        <v>461</v>
      </c>
      <c r="C470" s="229">
        <v>19524</v>
      </c>
      <c r="D470" s="228" t="s">
        <v>185</v>
      </c>
      <c r="E470" s="228" t="s">
        <v>2</v>
      </c>
      <c r="F470" s="230" t="s">
        <v>12</v>
      </c>
      <c r="G470" s="231" t="s">
        <v>1997</v>
      </c>
      <c r="H470" s="231" t="s">
        <v>1998</v>
      </c>
      <c r="I470" s="230" t="s">
        <v>1999</v>
      </c>
      <c r="J470" s="232">
        <f t="shared" si="152"/>
        <v>0</v>
      </c>
      <c r="K470" s="232">
        <v>45170</v>
      </c>
      <c r="L470" s="230" t="s">
        <v>189</v>
      </c>
      <c r="M470" s="233">
        <v>305169236</v>
      </c>
      <c r="N470" s="228" t="s">
        <v>2000</v>
      </c>
      <c r="O470" s="228" t="s">
        <v>277</v>
      </c>
      <c r="P470" s="230" t="s">
        <v>213</v>
      </c>
      <c r="Q470" s="230" t="s">
        <v>835</v>
      </c>
      <c r="R470" s="230"/>
      <c r="S470" s="230" t="s">
        <v>2001</v>
      </c>
      <c r="T470" s="230">
        <v>50</v>
      </c>
      <c r="U470" s="234">
        <v>250</v>
      </c>
      <c r="V470" s="234">
        <v>166.66666666666666</v>
      </c>
      <c r="W470" s="234">
        <v>0</v>
      </c>
      <c r="X470" s="234">
        <v>0</v>
      </c>
      <c r="Y470" s="234">
        <v>12</v>
      </c>
      <c r="Z470" s="235">
        <f t="shared" si="153"/>
        <v>900</v>
      </c>
      <c r="AA470" s="235">
        <f t="shared" si="153"/>
        <v>900</v>
      </c>
      <c r="AB470" s="236">
        <f t="shared" si="153"/>
        <v>800</v>
      </c>
      <c r="AC470" s="236">
        <f t="shared" si="153"/>
        <v>800</v>
      </c>
      <c r="AD470" s="234">
        <v>400</v>
      </c>
      <c r="AE470" s="234">
        <v>400</v>
      </c>
      <c r="AF470" s="237">
        <v>500</v>
      </c>
      <c r="AG470" s="237">
        <v>500</v>
      </c>
      <c r="AH470" s="234">
        <v>500</v>
      </c>
      <c r="AI470" s="234">
        <v>500</v>
      </c>
      <c r="AJ470" s="237">
        <v>300</v>
      </c>
      <c r="AK470" s="237">
        <v>300</v>
      </c>
      <c r="AL470" s="234"/>
      <c r="AM470" s="234">
        <v>0</v>
      </c>
      <c r="AN470" s="237">
        <v>0</v>
      </c>
      <c r="AO470" s="237">
        <v>0</v>
      </c>
      <c r="AP470" s="234"/>
      <c r="AQ470" s="234">
        <v>0</v>
      </c>
      <c r="AR470" s="237">
        <v>0</v>
      </c>
      <c r="AS470" s="237">
        <v>0</v>
      </c>
      <c r="AT470" s="230"/>
      <c r="AU470" s="230"/>
      <c r="AV470" s="238">
        <f t="shared" si="154"/>
        <v>5</v>
      </c>
      <c r="AW470" s="238">
        <f t="shared" si="154"/>
        <v>5</v>
      </c>
      <c r="AX470" s="234">
        <v>5</v>
      </c>
      <c r="AY470" s="234">
        <v>5</v>
      </c>
      <c r="AZ470" s="229"/>
      <c r="BA470" s="234">
        <v>0</v>
      </c>
      <c r="BB470" s="229"/>
      <c r="BC470" s="234">
        <v>0</v>
      </c>
      <c r="BD470" s="232">
        <v>45170</v>
      </c>
      <c r="BE470" s="232">
        <v>45107</v>
      </c>
      <c r="BF470" s="239" t="s">
        <v>2002</v>
      </c>
      <c r="BG470" s="230" t="s">
        <v>197</v>
      </c>
      <c r="BH470" s="230"/>
      <c r="BI470" s="259"/>
      <c r="BJ470" s="241"/>
      <c r="BK470" s="242" t="s">
        <v>468</v>
      </c>
      <c r="BL470" s="242"/>
      <c r="BM470" s="242" t="s">
        <v>853</v>
      </c>
      <c r="BN470" s="231" t="s">
        <v>200</v>
      </c>
      <c r="BO470" s="231">
        <f t="shared" si="155"/>
        <v>2023</v>
      </c>
      <c r="BP470" s="231">
        <f t="shared" si="156"/>
        <v>3</v>
      </c>
      <c r="BQ470" s="231" t="str">
        <f t="shared" si="164"/>
        <v>MMMM</v>
      </c>
      <c r="BR470" s="231" t="s">
        <v>232</v>
      </c>
      <c r="BS470" s="231">
        <f t="shared" si="150"/>
        <v>1</v>
      </c>
      <c r="BT470" s="231"/>
      <c r="BU470" s="231" t="s">
        <v>241</v>
      </c>
      <c r="BV470" s="231"/>
      <c r="BW470" s="231"/>
      <c r="BX470" s="231"/>
      <c r="BY470" s="231"/>
      <c r="BZ470" s="238">
        <f t="shared" si="151"/>
        <v>0</v>
      </c>
      <c r="CA470" s="231"/>
      <c r="CB470" s="231" t="str">
        <f>+IF(BN470="йирик",CONCATENATE(E470," Инвестициялар, саноат ва савдо бош бошқармаси бошлиғи"),IF(BN470="ўрта",CONCATENATE(E470," Инвестициялар, саноат ва савдо бош бошқармаси бошлиғи биринчи ўринбосари"),_xlfn.CONCAT(F470," ҳокими ўринбосари")))</f>
        <v>Шовот тумани ҳокими ўринбосари</v>
      </c>
      <c r="CC470" s="231" t="s">
        <v>836</v>
      </c>
      <c r="CD470" s="231" t="s">
        <v>837</v>
      </c>
      <c r="CE470" s="231" t="s">
        <v>838</v>
      </c>
      <c r="CF470" s="231" t="s">
        <v>1850</v>
      </c>
      <c r="CG470" s="231" t="s">
        <v>472</v>
      </c>
      <c r="CH470" s="231"/>
      <c r="CI470" s="231"/>
      <c r="CJ470" s="231"/>
      <c r="CK470" s="243">
        <v>10</v>
      </c>
      <c r="CL470" s="243">
        <v>9</v>
      </c>
      <c r="CM470" s="244">
        <f t="shared" si="161"/>
        <v>-1</v>
      </c>
      <c r="CN470" s="243">
        <v>1</v>
      </c>
      <c r="CO470" s="243">
        <f t="shared" si="162"/>
        <v>0</v>
      </c>
      <c r="CP470" s="245">
        <f t="shared" si="163"/>
        <v>-5</v>
      </c>
      <c r="CR470" s="226"/>
    </row>
    <row r="471" spans="1:96" s="246" customFormat="1" ht="39" customHeight="1" x14ac:dyDescent="0.25">
      <c r="A471" s="227">
        <v>9</v>
      </c>
      <c r="B471" s="228">
        <f t="shared" si="160"/>
        <v>462</v>
      </c>
      <c r="C471" s="229">
        <v>36762</v>
      </c>
      <c r="D471" s="228" t="s">
        <v>222</v>
      </c>
      <c r="E471" s="228" t="s">
        <v>2</v>
      </c>
      <c r="F471" s="230" t="s">
        <v>12</v>
      </c>
      <c r="G471" s="231" t="s">
        <v>2003</v>
      </c>
      <c r="H471" s="231" t="s">
        <v>2004</v>
      </c>
      <c r="I471" s="230" t="s">
        <v>2005</v>
      </c>
      <c r="J471" s="232">
        <f t="shared" si="152"/>
        <v>0</v>
      </c>
      <c r="K471" s="232">
        <v>45078</v>
      </c>
      <c r="L471" s="230" t="s">
        <v>189</v>
      </c>
      <c r="M471" s="242">
        <v>304086824</v>
      </c>
      <c r="N471" s="230" t="s">
        <v>1253</v>
      </c>
      <c r="O471" s="230" t="s">
        <v>212</v>
      </c>
      <c r="P471" s="230" t="s">
        <v>213</v>
      </c>
      <c r="Q471" s="230" t="s">
        <v>214</v>
      </c>
      <c r="R471" s="230">
        <v>0</v>
      </c>
      <c r="S471" s="230">
        <v>0</v>
      </c>
      <c r="T471" s="230">
        <v>0</v>
      </c>
      <c r="U471" s="230">
        <v>0</v>
      </c>
      <c r="V471" s="230">
        <v>0</v>
      </c>
      <c r="W471" s="230">
        <v>0</v>
      </c>
      <c r="X471" s="230">
        <v>0</v>
      </c>
      <c r="Y471" s="234">
        <v>37.799999999999997</v>
      </c>
      <c r="Z471" s="235">
        <f t="shared" si="153"/>
        <v>400</v>
      </c>
      <c r="AA471" s="235">
        <f t="shared" si="153"/>
        <v>400</v>
      </c>
      <c r="AB471" s="236">
        <f t="shared" si="153"/>
        <v>500</v>
      </c>
      <c r="AC471" s="236">
        <f t="shared" si="153"/>
        <v>500</v>
      </c>
      <c r="AD471" s="234">
        <v>200</v>
      </c>
      <c r="AE471" s="234">
        <v>200</v>
      </c>
      <c r="AF471" s="236">
        <v>300</v>
      </c>
      <c r="AG471" s="236">
        <v>300</v>
      </c>
      <c r="AH471" s="234">
        <v>200</v>
      </c>
      <c r="AI471" s="234">
        <v>200</v>
      </c>
      <c r="AJ471" s="236">
        <v>200</v>
      </c>
      <c r="AK471" s="236">
        <v>200</v>
      </c>
      <c r="AL471" s="234"/>
      <c r="AM471" s="234">
        <v>0</v>
      </c>
      <c r="AN471" s="236">
        <v>0</v>
      </c>
      <c r="AO471" s="236">
        <v>0</v>
      </c>
      <c r="AP471" s="234"/>
      <c r="AQ471" s="234">
        <v>0</v>
      </c>
      <c r="AR471" s="236">
        <v>0</v>
      </c>
      <c r="AS471" s="236">
        <v>0</v>
      </c>
      <c r="AT471" s="230"/>
      <c r="AU471" s="230"/>
      <c r="AV471" s="238">
        <f t="shared" si="154"/>
        <v>5</v>
      </c>
      <c r="AW471" s="238">
        <f t="shared" si="154"/>
        <v>5</v>
      </c>
      <c r="AX471" s="234">
        <v>5</v>
      </c>
      <c r="AY471" s="234">
        <v>5</v>
      </c>
      <c r="AZ471" s="229"/>
      <c r="BA471" s="234">
        <v>0</v>
      </c>
      <c r="BB471" s="229"/>
      <c r="BC471" s="234">
        <v>0</v>
      </c>
      <c r="BD471" s="232">
        <v>45078</v>
      </c>
      <c r="BE471" s="232">
        <v>45000</v>
      </c>
      <c r="BF471" s="239" t="s">
        <v>2006</v>
      </c>
      <c r="BG471" s="230" t="s">
        <v>498</v>
      </c>
      <c r="BH471" s="230"/>
      <c r="BI471" s="240"/>
      <c r="BJ471" s="241"/>
      <c r="BK471" s="242" t="s">
        <v>468</v>
      </c>
      <c r="BL471" s="242"/>
      <c r="BM471" s="242" t="s">
        <v>853</v>
      </c>
      <c r="BN471" s="231" t="s">
        <v>200</v>
      </c>
      <c r="BO471" s="231">
        <f t="shared" si="155"/>
        <v>2023</v>
      </c>
      <c r="BP471" s="231">
        <f t="shared" si="156"/>
        <v>2</v>
      </c>
      <c r="BQ471" s="231" t="str">
        <f t="shared" si="164"/>
        <v>MMMM</v>
      </c>
      <c r="BR471" s="231"/>
      <c r="BS471" s="231">
        <f t="shared" si="150"/>
        <v>1</v>
      </c>
      <c r="BT471" s="231">
        <v>17</v>
      </c>
      <c r="BU471" s="231" t="s">
        <v>481</v>
      </c>
      <c r="BV471" s="231">
        <v>1</v>
      </c>
      <c r="BW471" s="231"/>
      <c r="BX471" s="231"/>
      <c r="BY471" s="231"/>
      <c r="BZ471" s="238">
        <f t="shared" si="151"/>
        <v>0</v>
      </c>
      <c r="CA471" s="231"/>
      <c r="CB471" s="231"/>
      <c r="CC471" s="231" t="s">
        <v>219</v>
      </c>
      <c r="CD471" s="231" t="s">
        <v>220</v>
      </c>
      <c r="CE471" s="231" t="s">
        <v>221</v>
      </c>
      <c r="CF471" s="231" t="s">
        <v>1850</v>
      </c>
      <c r="CG471" s="231" t="s">
        <v>472</v>
      </c>
      <c r="CH471" s="231"/>
      <c r="CI471" s="231"/>
      <c r="CJ471" s="231"/>
      <c r="CK471" s="243">
        <v>2</v>
      </c>
      <c r="CL471" s="243">
        <v>2</v>
      </c>
      <c r="CM471" s="244">
        <f t="shared" si="161"/>
        <v>0</v>
      </c>
      <c r="CN471" s="243"/>
      <c r="CO471" s="243">
        <f t="shared" si="162"/>
        <v>0</v>
      </c>
      <c r="CP471" s="245">
        <f t="shared" si="163"/>
        <v>-5</v>
      </c>
      <c r="CR471" s="226"/>
    </row>
    <row r="472" spans="1:96" s="246" customFormat="1" ht="39" customHeight="1" x14ac:dyDescent="0.25">
      <c r="A472" s="227">
        <v>9</v>
      </c>
      <c r="B472" s="228">
        <f t="shared" si="160"/>
        <v>463</v>
      </c>
      <c r="C472" s="229">
        <v>19511</v>
      </c>
      <c r="D472" s="228" t="s">
        <v>185</v>
      </c>
      <c r="E472" s="228" t="s">
        <v>2</v>
      </c>
      <c r="F472" s="230" t="s">
        <v>12</v>
      </c>
      <c r="G472" s="231" t="s">
        <v>2007</v>
      </c>
      <c r="H472" s="231" t="s">
        <v>2008</v>
      </c>
      <c r="I472" s="230" t="s">
        <v>2009</v>
      </c>
      <c r="J472" s="232">
        <f t="shared" si="152"/>
        <v>0</v>
      </c>
      <c r="K472" s="232">
        <v>44997</v>
      </c>
      <c r="L472" s="230" t="s">
        <v>189</v>
      </c>
      <c r="M472" s="233">
        <v>303961417</v>
      </c>
      <c r="N472" s="228" t="s">
        <v>1285</v>
      </c>
      <c r="O472" s="228" t="s">
        <v>277</v>
      </c>
      <c r="P472" s="230" t="s">
        <v>240</v>
      </c>
      <c r="Q472" s="230" t="s">
        <v>348</v>
      </c>
      <c r="R472" s="230" t="s">
        <v>349</v>
      </c>
      <c r="S472" s="230" t="s">
        <v>350</v>
      </c>
      <c r="T472" s="230">
        <v>0.4</v>
      </c>
      <c r="U472" s="234">
        <v>400</v>
      </c>
      <c r="V472" s="234">
        <v>300</v>
      </c>
      <c r="W472" s="234">
        <v>0</v>
      </c>
      <c r="X472" s="234">
        <v>0</v>
      </c>
      <c r="Y472" s="234">
        <v>12</v>
      </c>
      <c r="Z472" s="235">
        <f t="shared" si="153"/>
        <v>350</v>
      </c>
      <c r="AA472" s="235">
        <f t="shared" si="153"/>
        <v>350</v>
      </c>
      <c r="AB472" s="236">
        <f t="shared" si="153"/>
        <v>350</v>
      </c>
      <c r="AC472" s="236">
        <f t="shared" si="153"/>
        <v>350</v>
      </c>
      <c r="AD472" s="234">
        <v>150</v>
      </c>
      <c r="AE472" s="234">
        <v>150</v>
      </c>
      <c r="AF472" s="237">
        <v>150</v>
      </c>
      <c r="AG472" s="237">
        <v>150</v>
      </c>
      <c r="AH472" s="234">
        <v>200</v>
      </c>
      <c r="AI472" s="234">
        <v>200</v>
      </c>
      <c r="AJ472" s="237">
        <v>200</v>
      </c>
      <c r="AK472" s="237">
        <v>200</v>
      </c>
      <c r="AL472" s="234"/>
      <c r="AM472" s="234">
        <v>0</v>
      </c>
      <c r="AN472" s="237">
        <v>0</v>
      </c>
      <c r="AO472" s="237">
        <v>0</v>
      </c>
      <c r="AP472" s="234"/>
      <c r="AQ472" s="234">
        <v>0</v>
      </c>
      <c r="AR472" s="237">
        <v>0</v>
      </c>
      <c r="AS472" s="237">
        <v>0</v>
      </c>
      <c r="AT472" s="230"/>
      <c r="AU472" s="230"/>
      <c r="AV472" s="238">
        <f t="shared" si="154"/>
        <v>3</v>
      </c>
      <c r="AW472" s="238">
        <f t="shared" si="154"/>
        <v>5</v>
      </c>
      <c r="AX472" s="234">
        <v>3</v>
      </c>
      <c r="AY472" s="234">
        <v>5</v>
      </c>
      <c r="AZ472" s="229"/>
      <c r="BA472" s="229">
        <v>0</v>
      </c>
      <c r="BB472" s="229"/>
      <c r="BC472" s="229">
        <v>0</v>
      </c>
      <c r="BD472" s="232">
        <v>44997</v>
      </c>
      <c r="BE472" s="232">
        <v>44986</v>
      </c>
      <c r="BF472" s="239" t="s">
        <v>2010</v>
      </c>
      <c r="BG472" s="230" t="s">
        <v>498</v>
      </c>
      <c r="BH472" s="230">
        <v>0</v>
      </c>
      <c r="BI472" s="240"/>
      <c r="BJ472" s="241">
        <v>0</v>
      </c>
      <c r="BK472" s="242" t="s">
        <v>468</v>
      </c>
      <c r="BL472" s="242"/>
      <c r="BM472" s="242" t="s">
        <v>853</v>
      </c>
      <c r="BN472" s="231" t="s">
        <v>200</v>
      </c>
      <c r="BO472" s="231">
        <f t="shared" si="155"/>
        <v>2023</v>
      </c>
      <c r="BP472" s="231">
        <f t="shared" si="156"/>
        <v>1</v>
      </c>
      <c r="BQ472" s="231" t="str">
        <f t="shared" si="164"/>
        <v>MMMM</v>
      </c>
      <c r="BR472" s="231" t="s">
        <v>255</v>
      </c>
      <c r="BS472" s="231">
        <f t="shared" si="150"/>
        <v>12</v>
      </c>
      <c r="BT472" s="231">
        <v>3</v>
      </c>
      <c r="BU472" s="231" t="s">
        <v>255</v>
      </c>
      <c r="BV472" s="231">
        <v>1</v>
      </c>
      <c r="BW472" s="231"/>
      <c r="BX472" s="231"/>
      <c r="BY472" s="231"/>
      <c r="BZ472" s="238">
        <f t="shared" si="151"/>
        <v>2</v>
      </c>
      <c r="CA472" s="231"/>
      <c r="CB472" s="231" t="str">
        <f>+IF(BN472="йирик",CONCATENATE(E472," Инвестициялар, саноат ва савдо бош бошқармаси бошлиғи"),IF(BN472="ўрта",CONCATENATE(E472," Инвестициялар, саноат ва савдо бош бошқармаси бошлиғи биринчи ўринбосари"),_xlfn.CONCAT(F472," ҳокими ўринбосари")))</f>
        <v>Шовот тумани ҳокими ўринбосари</v>
      </c>
      <c r="CC472" s="231" t="s">
        <v>219</v>
      </c>
      <c r="CD472" s="231" t="s">
        <v>220</v>
      </c>
      <c r="CE472" s="231" t="s">
        <v>221</v>
      </c>
      <c r="CF472" s="231" t="s">
        <v>1850</v>
      </c>
      <c r="CG472" s="231" t="s">
        <v>472</v>
      </c>
      <c r="CH472" s="231"/>
      <c r="CI472" s="231"/>
      <c r="CJ472" s="231"/>
      <c r="CK472" s="243">
        <v>6</v>
      </c>
      <c r="CL472" s="243">
        <v>5</v>
      </c>
      <c r="CM472" s="244">
        <f t="shared" si="161"/>
        <v>-1</v>
      </c>
      <c r="CN472" s="243"/>
      <c r="CO472" s="243">
        <f t="shared" si="162"/>
        <v>-1</v>
      </c>
      <c r="CP472" s="245">
        <f t="shared" si="163"/>
        <v>-4</v>
      </c>
      <c r="CR472" s="226"/>
    </row>
    <row r="473" spans="1:96" s="246" customFormat="1" ht="39" customHeight="1" x14ac:dyDescent="0.25">
      <c r="A473" s="227">
        <v>9</v>
      </c>
      <c r="B473" s="228">
        <f t="shared" si="160"/>
        <v>464</v>
      </c>
      <c r="C473" s="229">
        <v>36799</v>
      </c>
      <c r="D473" s="228" t="s">
        <v>222</v>
      </c>
      <c r="E473" s="228" t="s">
        <v>2</v>
      </c>
      <c r="F473" s="230" t="s">
        <v>12</v>
      </c>
      <c r="G473" s="231" t="s">
        <v>2011</v>
      </c>
      <c r="H473" s="231" t="s">
        <v>2012</v>
      </c>
      <c r="I473" s="230" t="s">
        <v>2013</v>
      </c>
      <c r="J473" s="232">
        <f t="shared" si="152"/>
        <v>0</v>
      </c>
      <c r="K473" s="232">
        <v>45026</v>
      </c>
      <c r="L473" s="230" t="s">
        <v>189</v>
      </c>
      <c r="M473" s="242">
        <v>303138932</v>
      </c>
      <c r="N473" s="230" t="s">
        <v>1874</v>
      </c>
      <c r="O473" s="230" t="s">
        <v>212</v>
      </c>
      <c r="P473" s="230" t="s">
        <v>193</v>
      </c>
      <c r="Q473" s="230" t="s">
        <v>355</v>
      </c>
      <c r="R473" s="230">
        <v>0</v>
      </c>
      <c r="S473" s="230">
        <v>0</v>
      </c>
      <c r="T473" s="230">
        <v>0</v>
      </c>
      <c r="U473" s="230">
        <v>0</v>
      </c>
      <c r="V473" s="230">
        <v>0</v>
      </c>
      <c r="W473" s="230">
        <v>0</v>
      </c>
      <c r="X473" s="230">
        <v>0</v>
      </c>
      <c r="Y473" s="234">
        <v>21</v>
      </c>
      <c r="Z473" s="235">
        <f t="shared" si="153"/>
        <v>1200</v>
      </c>
      <c r="AA473" s="235">
        <f t="shared" si="153"/>
        <v>1200</v>
      </c>
      <c r="AB473" s="236">
        <f t="shared" si="153"/>
        <v>935</v>
      </c>
      <c r="AC473" s="236">
        <f t="shared" si="153"/>
        <v>935</v>
      </c>
      <c r="AD473" s="234">
        <v>600</v>
      </c>
      <c r="AE473" s="234">
        <v>600</v>
      </c>
      <c r="AF473" s="236">
        <v>600</v>
      </c>
      <c r="AG473" s="236">
        <v>600</v>
      </c>
      <c r="AH473" s="234">
        <v>600</v>
      </c>
      <c r="AI473" s="234">
        <v>600</v>
      </c>
      <c r="AJ473" s="237">
        <v>335</v>
      </c>
      <c r="AK473" s="237">
        <v>335</v>
      </c>
      <c r="AL473" s="234"/>
      <c r="AM473" s="234">
        <v>0</v>
      </c>
      <c r="AN473" s="237">
        <v>0</v>
      </c>
      <c r="AO473" s="237">
        <v>0</v>
      </c>
      <c r="AP473" s="234"/>
      <c r="AQ473" s="234">
        <v>0</v>
      </c>
      <c r="AR473" s="236">
        <v>0</v>
      </c>
      <c r="AS473" s="236">
        <v>0</v>
      </c>
      <c r="AT473" s="230"/>
      <c r="AU473" s="230"/>
      <c r="AV473" s="238">
        <f t="shared" si="154"/>
        <v>5</v>
      </c>
      <c r="AW473" s="238">
        <f t="shared" si="154"/>
        <v>5</v>
      </c>
      <c r="AX473" s="234">
        <v>5</v>
      </c>
      <c r="AY473" s="234">
        <v>5</v>
      </c>
      <c r="AZ473" s="229"/>
      <c r="BA473" s="234">
        <v>0</v>
      </c>
      <c r="BB473" s="229"/>
      <c r="BC473" s="234">
        <v>0</v>
      </c>
      <c r="BD473" s="232">
        <v>45026</v>
      </c>
      <c r="BE473" s="232">
        <v>45026</v>
      </c>
      <c r="BF473" s="239" t="s">
        <v>2014</v>
      </c>
      <c r="BG473" s="230" t="s">
        <v>217</v>
      </c>
      <c r="BH473" s="230" t="s">
        <v>920</v>
      </c>
      <c r="BI473" s="240">
        <v>45046</v>
      </c>
      <c r="BJ473" s="241" t="s">
        <v>1369</v>
      </c>
      <c r="BK473" s="242" t="s">
        <v>468</v>
      </c>
      <c r="BL473" s="242"/>
      <c r="BM473" s="242" t="s">
        <v>853</v>
      </c>
      <c r="BN473" s="231" t="s">
        <v>200</v>
      </c>
      <c r="BO473" s="231">
        <f t="shared" si="155"/>
        <v>2023</v>
      </c>
      <c r="BP473" s="231">
        <f t="shared" si="156"/>
        <v>2</v>
      </c>
      <c r="BQ473" s="231" t="str">
        <f t="shared" si="164"/>
        <v>MMMM</v>
      </c>
      <c r="BR473" s="231" t="s">
        <v>232</v>
      </c>
      <c r="BS473" s="231">
        <f t="shared" si="150"/>
        <v>10</v>
      </c>
      <c r="BT473" s="231">
        <v>14</v>
      </c>
      <c r="BU473" s="231" t="s">
        <v>232</v>
      </c>
      <c r="BV473" s="231">
        <v>2</v>
      </c>
      <c r="BW473" s="231"/>
      <c r="BX473" s="231"/>
      <c r="BY473" s="231"/>
      <c r="BZ473" s="238">
        <f t="shared" si="151"/>
        <v>0</v>
      </c>
      <c r="CA473" s="231"/>
      <c r="CB473" s="231"/>
      <c r="CC473" s="231" t="s">
        <v>358</v>
      </c>
      <c r="CD473" s="231" t="s">
        <v>359</v>
      </c>
      <c r="CE473" s="231" t="s">
        <v>204</v>
      </c>
      <c r="CF473" s="231" t="s">
        <v>1840</v>
      </c>
      <c r="CG473" s="231" t="s">
        <v>204</v>
      </c>
      <c r="CH473" s="231"/>
      <c r="CI473" s="231"/>
      <c r="CJ473" s="231"/>
      <c r="CK473" s="243">
        <v>5</v>
      </c>
      <c r="CL473" s="243">
        <v>8</v>
      </c>
      <c r="CM473" s="244">
        <f t="shared" si="161"/>
        <v>3</v>
      </c>
      <c r="CN473" s="243"/>
      <c r="CO473" s="243">
        <f t="shared" si="162"/>
        <v>3</v>
      </c>
      <c r="CP473" s="245">
        <f t="shared" si="163"/>
        <v>-2</v>
      </c>
      <c r="CR473" s="226"/>
    </row>
    <row r="474" spans="1:96" s="246" customFormat="1" ht="39" customHeight="1" x14ac:dyDescent="0.25">
      <c r="A474" s="227">
        <v>9</v>
      </c>
      <c r="B474" s="228">
        <f t="shared" si="160"/>
        <v>465</v>
      </c>
      <c r="C474" s="229">
        <v>36796</v>
      </c>
      <c r="D474" s="228" t="s">
        <v>222</v>
      </c>
      <c r="E474" s="228" t="s">
        <v>2</v>
      </c>
      <c r="F474" s="230" t="s">
        <v>12</v>
      </c>
      <c r="G474" s="231" t="s">
        <v>2015</v>
      </c>
      <c r="H474" s="231" t="s">
        <v>2012</v>
      </c>
      <c r="I474" s="230" t="s">
        <v>2016</v>
      </c>
      <c r="J474" s="232">
        <f t="shared" si="152"/>
        <v>0</v>
      </c>
      <c r="K474" s="232">
        <v>45031</v>
      </c>
      <c r="L474" s="230" t="s">
        <v>189</v>
      </c>
      <c r="M474" s="242">
        <v>302833418</v>
      </c>
      <c r="N474" s="230" t="s">
        <v>2017</v>
      </c>
      <c r="O474" s="230" t="s">
        <v>252</v>
      </c>
      <c r="P474" s="230" t="s">
        <v>193</v>
      </c>
      <c r="Q474" s="230" t="s">
        <v>355</v>
      </c>
      <c r="R474" s="230">
        <v>0</v>
      </c>
      <c r="S474" s="230">
        <v>0</v>
      </c>
      <c r="T474" s="230">
        <v>0</v>
      </c>
      <c r="U474" s="230">
        <v>0</v>
      </c>
      <c r="V474" s="230">
        <v>0</v>
      </c>
      <c r="W474" s="230">
        <v>0</v>
      </c>
      <c r="X474" s="230">
        <v>0</v>
      </c>
      <c r="Y474" s="234">
        <v>21</v>
      </c>
      <c r="Z474" s="235">
        <f t="shared" ref="Z474:AC505" si="165">+AD474+AH474+AL474*11.9+AP474*11.9</f>
        <v>2500</v>
      </c>
      <c r="AA474" s="235">
        <f t="shared" si="165"/>
        <v>2500</v>
      </c>
      <c r="AB474" s="236">
        <f t="shared" si="165"/>
        <v>2170</v>
      </c>
      <c r="AC474" s="236">
        <f t="shared" si="165"/>
        <v>2170</v>
      </c>
      <c r="AD474" s="234">
        <v>500</v>
      </c>
      <c r="AE474" s="234">
        <v>500</v>
      </c>
      <c r="AF474" s="236">
        <v>500</v>
      </c>
      <c r="AG474" s="236">
        <v>500</v>
      </c>
      <c r="AH474" s="234">
        <v>2000</v>
      </c>
      <c r="AI474" s="234">
        <v>2000</v>
      </c>
      <c r="AJ474" s="237">
        <v>1670</v>
      </c>
      <c r="AK474" s="237">
        <v>1670</v>
      </c>
      <c r="AL474" s="234"/>
      <c r="AM474" s="234">
        <v>0</v>
      </c>
      <c r="AN474" s="237">
        <v>0</v>
      </c>
      <c r="AO474" s="237">
        <v>0</v>
      </c>
      <c r="AP474" s="234"/>
      <c r="AQ474" s="234">
        <v>0</v>
      </c>
      <c r="AR474" s="236">
        <v>0</v>
      </c>
      <c r="AS474" s="236">
        <v>0</v>
      </c>
      <c r="AT474" s="230"/>
      <c r="AU474" s="230"/>
      <c r="AV474" s="238">
        <f t="shared" ref="AV474:AW505" si="166">+AX474+AZ474+BB474</f>
        <v>5</v>
      </c>
      <c r="AW474" s="238">
        <f t="shared" si="166"/>
        <v>5</v>
      </c>
      <c r="AX474" s="234">
        <v>5</v>
      </c>
      <c r="AY474" s="234">
        <v>5</v>
      </c>
      <c r="AZ474" s="229"/>
      <c r="BA474" s="234">
        <v>0</v>
      </c>
      <c r="BB474" s="229"/>
      <c r="BC474" s="234">
        <v>0</v>
      </c>
      <c r="BD474" s="232">
        <v>45031</v>
      </c>
      <c r="BE474" s="232">
        <v>45026</v>
      </c>
      <c r="BF474" s="239" t="s">
        <v>2018</v>
      </c>
      <c r="BG474" s="230" t="s">
        <v>217</v>
      </c>
      <c r="BH474" s="230"/>
      <c r="BI474" s="240"/>
      <c r="BJ474" s="241">
        <v>0</v>
      </c>
      <c r="BK474" s="242" t="s">
        <v>468</v>
      </c>
      <c r="BL474" s="242"/>
      <c r="BM474" s="242" t="s">
        <v>853</v>
      </c>
      <c r="BN474" s="231" t="s">
        <v>200</v>
      </c>
      <c r="BO474" s="231">
        <f t="shared" si="155"/>
        <v>2023</v>
      </c>
      <c r="BP474" s="231">
        <f t="shared" si="156"/>
        <v>2</v>
      </c>
      <c r="BQ474" s="231" t="str">
        <f t="shared" si="164"/>
        <v>MMMM</v>
      </c>
      <c r="BR474" s="231" t="s">
        <v>232</v>
      </c>
      <c r="BS474" s="231">
        <f t="shared" si="150"/>
        <v>15</v>
      </c>
      <c r="BT474" s="231">
        <v>14</v>
      </c>
      <c r="BU474" s="231" t="s">
        <v>232</v>
      </c>
      <c r="BV474" s="231">
        <v>2</v>
      </c>
      <c r="BW474" s="231"/>
      <c r="BX474" s="231"/>
      <c r="BY474" s="231"/>
      <c r="BZ474" s="238">
        <f t="shared" si="151"/>
        <v>0</v>
      </c>
      <c r="CA474" s="231"/>
      <c r="CB474" s="231"/>
      <c r="CC474" s="231" t="s">
        <v>358</v>
      </c>
      <c r="CD474" s="231" t="s">
        <v>359</v>
      </c>
      <c r="CE474" s="231" t="s">
        <v>204</v>
      </c>
      <c r="CF474" s="231" t="s">
        <v>1840</v>
      </c>
      <c r="CG474" s="231" t="s">
        <v>204</v>
      </c>
      <c r="CH474" s="231"/>
      <c r="CI474" s="231"/>
      <c r="CJ474" s="231"/>
      <c r="CK474" s="243">
        <v>8</v>
      </c>
      <c r="CL474" s="243">
        <v>25</v>
      </c>
      <c r="CM474" s="244">
        <f t="shared" si="161"/>
        <v>17</v>
      </c>
      <c r="CN474" s="243">
        <v>1</v>
      </c>
      <c r="CO474" s="243">
        <f t="shared" si="162"/>
        <v>18</v>
      </c>
      <c r="CP474" s="245">
        <f t="shared" si="163"/>
        <v>13</v>
      </c>
      <c r="CR474" s="226"/>
    </row>
    <row r="475" spans="1:96" s="246" customFormat="1" ht="39" customHeight="1" x14ac:dyDescent="0.25">
      <c r="A475" s="227">
        <v>9</v>
      </c>
      <c r="B475" s="228">
        <f t="shared" si="160"/>
        <v>466</v>
      </c>
      <c r="C475" s="229">
        <v>20667</v>
      </c>
      <c r="D475" s="228" t="s">
        <v>333</v>
      </c>
      <c r="E475" s="228" t="s">
        <v>2</v>
      </c>
      <c r="F475" s="230" t="s">
        <v>12</v>
      </c>
      <c r="G475" s="231" t="s">
        <v>2019</v>
      </c>
      <c r="H475" s="231" t="s">
        <v>2020</v>
      </c>
      <c r="I475" s="230" t="s">
        <v>2021</v>
      </c>
      <c r="J475" s="232">
        <f t="shared" si="152"/>
        <v>0</v>
      </c>
      <c r="K475" s="232">
        <v>45281</v>
      </c>
      <c r="L475" s="230" t="s">
        <v>189</v>
      </c>
      <c r="M475" s="233">
        <v>301160323</v>
      </c>
      <c r="N475" s="228" t="s">
        <v>1412</v>
      </c>
      <c r="O475" s="228" t="s">
        <v>277</v>
      </c>
      <c r="P475" s="230" t="s">
        <v>213</v>
      </c>
      <c r="Q475" s="230" t="s">
        <v>303</v>
      </c>
      <c r="R475" s="230"/>
      <c r="S475" s="230" t="s">
        <v>2022</v>
      </c>
      <c r="T475" s="230">
        <v>2</v>
      </c>
      <c r="U475" s="234">
        <v>2000</v>
      </c>
      <c r="V475" s="234">
        <v>166.66666666666666</v>
      </c>
      <c r="W475" s="234">
        <v>0</v>
      </c>
      <c r="X475" s="234">
        <v>0</v>
      </c>
      <c r="Y475" s="234">
        <v>84</v>
      </c>
      <c r="Z475" s="235">
        <f t="shared" si="165"/>
        <v>8000</v>
      </c>
      <c r="AA475" s="235">
        <f t="shared" si="165"/>
        <v>8000</v>
      </c>
      <c r="AB475" s="236">
        <f t="shared" si="165"/>
        <v>5000</v>
      </c>
      <c r="AC475" s="236">
        <f t="shared" si="165"/>
        <v>5000</v>
      </c>
      <c r="AD475" s="234">
        <v>5000</v>
      </c>
      <c r="AE475" s="234">
        <v>5000</v>
      </c>
      <c r="AF475" s="237">
        <v>5000</v>
      </c>
      <c r="AG475" s="237">
        <v>5000</v>
      </c>
      <c r="AH475" s="234">
        <v>3000</v>
      </c>
      <c r="AI475" s="234">
        <v>3000</v>
      </c>
      <c r="AJ475" s="237">
        <v>0</v>
      </c>
      <c r="AK475" s="237">
        <v>0</v>
      </c>
      <c r="AL475" s="234"/>
      <c r="AM475" s="234">
        <v>0</v>
      </c>
      <c r="AN475" s="237">
        <v>0</v>
      </c>
      <c r="AO475" s="237">
        <v>0</v>
      </c>
      <c r="AP475" s="234"/>
      <c r="AQ475" s="234">
        <v>0</v>
      </c>
      <c r="AR475" s="237">
        <v>0</v>
      </c>
      <c r="AS475" s="237">
        <v>0</v>
      </c>
      <c r="AT475" s="230"/>
      <c r="AU475" s="230"/>
      <c r="AV475" s="238">
        <f t="shared" si="166"/>
        <v>5</v>
      </c>
      <c r="AW475" s="238">
        <f t="shared" si="166"/>
        <v>5</v>
      </c>
      <c r="AX475" s="234">
        <v>5</v>
      </c>
      <c r="AY475" s="234">
        <v>5</v>
      </c>
      <c r="AZ475" s="229"/>
      <c r="BA475" s="234">
        <v>0</v>
      </c>
      <c r="BB475" s="229"/>
      <c r="BC475" s="234">
        <v>0</v>
      </c>
      <c r="BD475" s="232">
        <v>45281</v>
      </c>
      <c r="BE475" s="232">
        <v>45065</v>
      </c>
      <c r="BF475" s="239" t="s">
        <v>1996</v>
      </c>
      <c r="BG475" s="230" t="s">
        <v>853</v>
      </c>
      <c r="BH475" s="230">
        <v>0</v>
      </c>
      <c r="BI475" s="240"/>
      <c r="BJ475" s="241">
        <v>0</v>
      </c>
      <c r="BK475" s="242" t="s">
        <v>468</v>
      </c>
      <c r="BL475" s="242"/>
      <c r="BM475" s="242" t="s">
        <v>853</v>
      </c>
      <c r="BN475" s="231" t="s">
        <v>641</v>
      </c>
      <c r="BO475" s="231">
        <f t="shared" si="155"/>
        <v>2023</v>
      </c>
      <c r="BP475" s="231">
        <f t="shared" si="156"/>
        <v>4</v>
      </c>
      <c r="BQ475" s="231" t="str">
        <f t="shared" si="164"/>
        <v>MMMM</v>
      </c>
      <c r="BR475" s="231"/>
      <c r="BS475" s="231">
        <f t="shared" si="150"/>
        <v>21</v>
      </c>
      <c r="BT475" s="231"/>
      <c r="BU475" s="231" t="s">
        <v>218</v>
      </c>
      <c r="BV475" s="231"/>
      <c r="BW475" s="231"/>
      <c r="BX475" s="231"/>
      <c r="BY475" s="231"/>
      <c r="BZ475" s="238">
        <f t="shared" si="151"/>
        <v>0</v>
      </c>
      <c r="CA475" s="231"/>
      <c r="CB475" s="231" t="s">
        <v>1806</v>
      </c>
      <c r="CC475" s="231" t="s">
        <v>304</v>
      </c>
      <c r="CD475" s="231" t="s">
        <v>305</v>
      </c>
      <c r="CE475" s="231" t="s">
        <v>206</v>
      </c>
      <c r="CF475" s="231" t="s">
        <v>1840</v>
      </c>
      <c r="CG475" s="231" t="s">
        <v>204</v>
      </c>
      <c r="CH475" s="231"/>
      <c r="CI475" s="231"/>
      <c r="CJ475" s="231"/>
      <c r="CK475" s="243">
        <v>2</v>
      </c>
      <c r="CL475" s="243">
        <v>8</v>
      </c>
      <c r="CM475" s="244">
        <f t="shared" si="161"/>
        <v>6</v>
      </c>
      <c r="CN475" s="243"/>
      <c r="CO475" s="243">
        <f t="shared" si="162"/>
        <v>6</v>
      </c>
      <c r="CP475" s="245">
        <f t="shared" si="163"/>
        <v>1</v>
      </c>
      <c r="CR475" s="226"/>
    </row>
    <row r="476" spans="1:96" s="246" customFormat="1" ht="39" customHeight="1" x14ac:dyDescent="0.25">
      <c r="A476" s="227">
        <v>9</v>
      </c>
      <c r="B476" s="228">
        <f t="shared" si="160"/>
        <v>467</v>
      </c>
      <c r="C476" s="229">
        <v>19510</v>
      </c>
      <c r="D476" s="228" t="s">
        <v>185</v>
      </c>
      <c r="E476" s="228" t="s">
        <v>2</v>
      </c>
      <c r="F476" s="230" t="s">
        <v>12</v>
      </c>
      <c r="G476" s="231" t="s">
        <v>2023</v>
      </c>
      <c r="H476" s="231" t="s">
        <v>2024</v>
      </c>
      <c r="I476" s="230" t="s">
        <v>2025</v>
      </c>
      <c r="J476" s="232">
        <f t="shared" si="152"/>
        <v>0</v>
      </c>
      <c r="K476" s="232">
        <v>45017</v>
      </c>
      <c r="L476" s="230" t="s">
        <v>189</v>
      </c>
      <c r="M476" s="233">
        <v>206649337</v>
      </c>
      <c r="N476" s="228" t="s">
        <v>1912</v>
      </c>
      <c r="O476" s="228" t="s">
        <v>252</v>
      </c>
      <c r="P476" s="230" t="s">
        <v>193</v>
      </c>
      <c r="Q476" s="230" t="s">
        <v>325</v>
      </c>
      <c r="R476" s="230"/>
      <c r="S476" s="230" t="s">
        <v>195</v>
      </c>
      <c r="T476" s="230" t="s">
        <v>184</v>
      </c>
      <c r="U476" s="234">
        <v>300</v>
      </c>
      <c r="V476" s="234">
        <v>200</v>
      </c>
      <c r="W476" s="234">
        <v>0</v>
      </c>
      <c r="X476" s="234">
        <v>0</v>
      </c>
      <c r="Y476" s="234">
        <v>12</v>
      </c>
      <c r="Z476" s="235">
        <f t="shared" si="165"/>
        <v>1500</v>
      </c>
      <c r="AA476" s="235">
        <f t="shared" si="165"/>
        <v>1500</v>
      </c>
      <c r="AB476" s="236">
        <f t="shared" si="165"/>
        <v>1300</v>
      </c>
      <c r="AC476" s="236">
        <f t="shared" si="165"/>
        <v>1300</v>
      </c>
      <c r="AD476" s="234">
        <v>500</v>
      </c>
      <c r="AE476" s="234">
        <v>500</v>
      </c>
      <c r="AF476" s="237">
        <v>600</v>
      </c>
      <c r="AG476" s="237">
        <v>600</v>
      </c>
      <c r="AH476" s="234">
        <v>1000</v>
      </c>
      <c r="AI476" s="234">
        <v>1000</v>
      </c>
      <c r="AJ476" s="237">
        <v>700</v>
      </c>
      <c r="AK476" s="237">
        <v>700</v>
      </c>
      <c r="AL476" s="234"/>
      <c r="AM476" s="234">
        <v>0</v>
      </c>
      <c r="AN476" s="237">
        <v>0</v>
      </c>
      <c r="AO476" s="237">
        <v>0</v>
      </c>
      <c r="AP476" s="234"/>
      <c r="AQ476" s="234">
        <v>0</v>
      </c>
      <c r="AR476" s="237">
        <v>0</v>
      </c>
      <c r="AS476" s="237">
        <v>0</v>
      </c>
      <c r="AT476" s="230"/>
      <c r="AU476" s="230"/>
      <c r="AV476" s="238">
        <f t="shared" si="166"/>
        <v>8</v>
      </c>
      <c r="AW476" s="238">
        <f t="shared" si="166"/>
        <v>5</v>
      </c>
      <c r="AX476" s="234">
        <v>8</v>
      </c>
      <c r="AY476" s="234">
        <v>5</v>
      </c>
      <c r="AZ476" s="229"/>
      <c r="BA476" s="234">
        <v>0</v>
      </c>
      <c r="BB476" s="229"/>
      <c r="BC476" s="234">
        <v>0</v>
      </c>
      <c r="BD476" s="232">
        <v>45017</v>
      </c>
      <c r="BE476" s="232">
        <v>45010</v>
      </c>
      <c r="BF476" s="239" t="s">
        <v>2026</v>
      </c>
      <c r="BG476" s="230" t="s">
        <v>217</v>
      </c>
      <c r="BH476" s="230">
        <v>0</v>
      </c>
      <c r="BI476" s="240"/>
      <c r="BJ476" s="241">
        <v>0</v>
      </c>
      <c r="BK476" s="242" t="s">
        <v>468</v>
      </c>
      <c r="BL476" s="242"/>
      <c r="BM476" s="242" t="s">
        <v>853</v>
      </c>
      <c r="BN476" s="231" t="s">
        <v>200</v>
      </c>
      <c r="BO476" s="231">
        <f t="shared" si="155"/>
        <v>2023</v>
      </c>
      <c r="BP476" s="231">
        <f t="shared" si="156"/>
        <v>2</v>
      </c>
      <c r="BQ476" s="231" t="str">
        <f t="shared" si="164"/>
        <v>MMMM</v>
      </c>
      <c r="BR476" s="231"/>
      <c r="BS476" s="231">
        <f t="shared" si="150"/>
        <v>1</v>
      </c>
      <c r="BT476" s="231">
        <v>31</v>
      </c>
      <c r="BU476" s="231" t="s">
        <v>255</v>
      </c>
      <c r="BV476" s="231">
        <v>1</v>
      </c>
      <c r="BW476" s="231"/>
      <c r="BX476" s="231"/>
      <c r="BY476" s="231"/>
      <c r="BZ476" s="238">
        <f t="shared" si="151"/>
        <v>-3</v>
      </c>
      <c r="CA476" s="231"/>
      <c r="CB476" s="231" t="str">
        <f>+IF(BN476="йирик",CONCATENATE(E476," Инвестициялар, саноат ва савдо бош бошқармаси бошлиғи"),IF(BN476="ўрта",CONCATENATE(E476," Инвестициялар, саноат ва савдо бош бошқармаси бошлиғи биринчи ўринбосари"),_xlfn.CONCAT(F476," ҳокими ўринбосари")))</f>
        <v>Шовот тумани ҳокими ўринбосари</v>
      </c>
      <c r="CC476" s="231" t="s">
        <v>202</v>
      </c>
      <c r="CD476" s="231" t="s">
        <v>1898</v>
      </c>
      <c r="CE476" s="231" t="s">
        <v>472</v>
      </c>
      <c r="CF476" s="231" t="s">
        <v>1840</v>
      </c>
      <c r="CG476" s="231" t="s">
        <v>204</v>
      </c>
      <c r="CH476" s="231"/>
      <c r="CI476" s="231"/>
      <c r="CJ476" s="231"/>
      <c r="CK476" s="243">
        <v>3</v>
      </c>
      <c r="CL476" s="243">
        <v>3</v>
      </c>
      <c r="CM476" s="244">
        <f t="shared" si="161"/>
        <v>0</v>
      </c>
      <c r="CN476" s="243"/>
      <c r="CO476" s="243">
        <f t="shared" si="162"/>
        <v>0</v>
      </c>
      <c r="CP476" s="245">
        <f t="shared" si="163"/>
        <v>-8</v>
      </c>
      <c r="CR476" s="226"/>
    </row>
    <row r="477" spans="1:96" s="246" customFormat="1" ht="39" customHeight="1" x14ac:dyDescent="0.25">
      <c r="A477" s="227">
        <v>9</v>
      </c>
      <c r="B477" s="228">
        <f t="shared" si="160"/>
        <v>468</v>
      </c>
      <c r="C477" s="229">
        <v>19520</v>
      </c>
      <c r="D477" s="228" t="s">
        <v>185</v>
      </c>
      <c r="E477" s="228" t="s">
        <v>2</v>
      </c>
      <c r="F477" s="230" t="s">
        <v>12</v>
      </c>
      <c r="G477" s="231" t="s">
        <v>2027</v>
      </c>
      <c r="H477" s="231" t="s">
        <v>450</v>
      </c>
      <c r="I477" s="230" t="s">
        <v>2028</v>
      </c>
      <c r="J477" s="232">
        <f t="shared" si="152"/>
        <v>0</v>
      </c>
      <c r="K477" s="232">
        <v>44990</v>
      </c>
      <c r="L477" s="230" t="s">
        <v>189</v>
      </c>
      <c r="M477" s="233">
        <v>205493099</v>
      </c>
      <c r="N477" s="228" t="s">
        <v>1902</v>
      </c>
      <c r="O477" s="228" t="s">
        <v>277</v>
      </c>
      <c r="P477" s="230" t="s">
        <v>193</v>
      </c>
      <c r="Q477" s="230" t="s">
        <v>325</v>
      </c>
      <c r="R477" s="230"/>
      <c r="S477" s="230" t="s">
        <v>195</v>
      </c>
      <c r="T477" s="230" t="s">
        <v>184</v>
      </c>
      <c r="U477" s="234">
        <v>250</v>
      </c>
      <c r="V477" s="234">
        <v>187.5</v>
      </c>
      <c r="W477" s="234">
        <v>0</v>
      </c>
      <c r="X477" s="234">
        <v>0</v>
      </c>
      <c r="Y477" s="234">
        <v>12</v>
      </c>
      <c r="Z477" s="235">
        <f t="shared" si="165"/>
        <v>320</v>
      </c>
      <c r="AA477" s="235">
        <f t="shared" si="165"/>
        <v>320</v>
      </c>
      <c r="AB477" s="236">
        <f t="shared" si="165"/>
        <v>320</v>
      </c>
      <c r="AC477" s="236">
        <f t="shared" si="165"/>
        <v>320</v>
      </c>
      <c r="AD477" s="234">
        <v>100</v>
      </c>
      <c r="AE477" s="234">
        <v>100</v>
      </c>
      <c r="AF477" s="237">
        <v>100</v>
      </c>
      <c r="AG477" s="237">
        <v>100</v>
      </c>
      <c r="AH477" s="234">
        <v>220</v>
      </c>
      <c r="AI477" s="234">
        <v>220</v>
      </c>
      <c r="AJ477" s="237">
        <v>220</v>
      </c>
      <c r="AK477" s="237">
        <v>220</v>
      </c>
      <c r="AL477" s="234"/>
      <c r="AM477" s="234">
        <v>0</v>
      </c>
      <c r="AN477" s="237">
        <v>0</v>
      </c>
      <c r="AO477" s="237">
        <v>0</v>
      </c>
      <c r="AP477" s="234"/>
      <c r="AQ477" s="234">
        <v>0</v>
      </c>
      <c r="AR477" s="237">
        <v>0</v>
      </c>
      <c r="AS477" s="237">
        <v>0</v>
      </c>
      <c r="AT477" s="230"/>
      <c r="AU477" s="230"/>
      <c r="AV477" s="238">
        <f t="shared" si="166"/>
        <v>3</v>
      </c>
      <c r="AW477" s="238">
        <f t="shared" si="166"/>
        <v>3</v>
      </c>
      <c r="AX477" s="234">
        <v>3</v>
      </c>
      <c r="AY477" s="234">
        <v>3</v>
      </c>
      <c r="AZ477" s="229"/>
      <c r="BA477" s="229">
        <v>0</v>
      </c>
      <c r="BB477" s="229"/>
      <c r="BC477" s="229">
        <v>0</v>
      </c>
      <c r="BD477" s="232">
        <v>44990</v>
      </c>
      <c r="BE477" s="232">
        <v>44986</v>
      </c>
      <c r="BF477" s="239" t="s">
        <v>2029</v>
      </c>
      <c r="BG477" s="230" t="s">
        <v>217</v>
      </c>
      <c r="BH477" s="230">
        <v>0</v>
      </c>
      <c r="BI477" s="240"/>
      <c r="BJ477" s="241">
        <v>0</v>
      </c>
      <c r="BK477" s="242" t="s">
        <v>468</v>
      </c>
      <c r="BL477" s="242"/>
      <c r="BM477" s="242" t="s">
        <v>853</v>
      </c>
      <c r="BN477" s="231" t="s">
        <v>200</v>
      </c>
      <c r="BO477" s="231">
        <f t="shared" si="155"/>
        <v>2023</v>
      </c>
      <c r="BP477" s="231">
        <f t="shared" si="156"/>
        <v>1</v>
      </c>
      <c r="BQ477" s="231" t="str">
        <f t="shared" si="164"/>
        <v>MMMM</v>
      </c>
      <c r="BR477" s="231" t="s">
        <v>255</v>
      </c>
      <c r="BS477" s="231">
        <f t="shared" si="150"/>
        <v>5</v>
      </c>
      <c r="BT477" s="231">
        <v>3</v>
      </c>
      <c r="BU477" s="231" t="s">
        <v>255</v>
      </c>
      <c r="BV477" s="231">
        <v>1</v>
      </c>
      <c r="BW477" s="231"/>
      <c r="BX477" s="231"/>
      <c r="BY477" s="231"/>
      <c r="BZ477" s="238">
        <f t="shared" si="151"/>
        <v>0</v>
      </c>
      <c r="CA477" s="231"/>
      <c r="CB477" s="231" t="str">
        <f>+IF(BN477="йирик",CONCATENATE(E477," Инвестициялар, саноат ва савдо бош бошқармаси бошлиғи"),IF(BN477="ўрта",CONCATENATE(E477," Инвестициялар, саноат ва савдо бош бошқармаси бошлиғи биринчи ўринбосари"),_xlfn.CONCAT(F477," ҳокими ўринбосари")))</f>
        <v>Шовот тумани ҳокими ўринбосари</v>
      </c>
      <c r="CC477" s="231" t="s">
        <v>202</v>
      </c>
      <c r="CD477" s="231" t="s">
        <v>1898</v>
      </c>
      <c r="CE477" s="231" t="s">
        <v>472</v>
      </c>
      <c r="CF477" s="231" t="s">
        <v>1840</v>
      </c>
      <c r="CG477" s="231" t="s">
        <v>204</v>
      </c>
      <c r="CH477" s="231"/>
      <c r="CI477" s="231"/>
      <c r="CJ477" s="231"/>
      <c r="CK477" s="243">
        <v>4</v>
      </c>
      <c r="CL477" s="243">
        <v>7</v>
      </c>
      <c r="CM477" s="244">
        <f t="shared" si="161"/>
        <v>3</v>
      </c>
      <c r="CN477" s="243"/>
      <c r="CO477" s="243">
        <f t="shared" si="162"/>
        <v>3</v>
      </c>
      <c r="CP477" s="245">
        <f t="shared" si="163"/>
        <v>0</v>
      </c>
      <c r="CR477" s="226"/>
    </row>
    <row r="478" spans="1:96" s="246" customFormat="1" ht="39" customHeight="1" x14ac:dyDescent="0.25">
      <c r="A478" s="227">
        <v>9</v>
      </c>
      <c r="B478" s="228">
        <f t="shared" si="160"/>
        <v>469</v>
      </c>
      <c r="C478" s="229">
        <v>36794</v>
      </c>
      <c r="D478" s="228" t="s">
        <v>222</v>
      </c>
      <c r="E478" s="228" t="s">
        <v>2</v>
      </c>
      <c r="F478" s="230" t="s">
        <v>12</v>
      </c>
      <c r="G478" s="231" t="s">
        <v>2030</v>
      </c>
      <c r="H478" s="231" t="s">
        <v>2012</v>
      </c>
      <c r="I478" s="230" t="s">
        <v>2031</v>
      </c>
      <c r="J478" s="232">
        <f t="shared" si="152"/>
        <v>0</v>
      </c>
      <c r="K478" s="232">
        <v>45026</v>
      </c>
      <c r="L478" s="230" t="s">
        <v>189</v>
      </c>
      <c r="M478" s="242">
        <v>205440361</v>
      </c>
      <c r="N478" s="230" t="s">
        <v>1874</v>
      </c>
      <c r="O478" s="230" t="s">
        <v>277</v>
      </c>
      <c r="P478" s="230" t="s">
        <v>193</v>
      </c>
      <c r="Q478" s="230" t="s">
        <v>355</v>
      </c>
      <c r="R478" s="230">
        <v>0</v>
      </c>
      <c r="S478" s="230">
        <v>0</v>
      </c>
      <c r="T478" s="230">
        <v>0</v>
      </c>
      <c r="U478" s="230">
        <v>0</v>
      </c>
      <c r="V478" s="230">
        <v>0</v>
      </c>
      <c r="W478" s="230">
        <v>0</v>
      </c>
      <c r="X478" s="230">
        <v>0</v>
      </c>
      <c r="Y478" s="234">
        <v>21</v>
      </c>
      <c r="Z478" s="235">
        <f t="shared" si="165"/>
        <v>1300</v>
      </c>
      <c r="AA478" s="235">
        <f t="shared" si="165"/>
        <v>1300</v>
      </c>
      <c r="AB478" s="236">
        <f t="shared" si="165"/>
        <v>1000</v>
      </c>
      <c r="AC478" s="236">
        <f t="shared" si="165"/>
        <v>1000</v>
      </c>
      <c r="AD478" s="234">
        <v>300</v>
      </c>
      <c r="AE478" s="234">
        <v>300</v>
      </c>
      <c r="AF478" s="236">
        <v>300</v>
      </c>
      <c r="AG478" s="236">
        <v>300</v>
      </c>
      <c r="AH478" s="234">
        <v>1000</v>
      </c>
      <c r="AI478" s="234">
        <v>1000</v>
      </c>
      <c r="AJ478" s="237">
        <v>700</v>
      </c>
      <c r="AK478" s="237">
        <v>700</v>
      </c>
      <c r="AL478" s="234"/>
      <c r="AM478" s="234">
        <v>0</v>
      </c>
      <c r="AN478" s="237">
        <v>0</v>
      </c>
      <c r="AO478" s="237">
        <v>0</v>
      </c>
      <c r="AP478" s="234"/>
      <c r="AQ478" s="234">
        <v>0</v>
      </c>
      <c r="AR478" s="236">
        <v>0</v>
      </c>
      <c r="AS478" s="236">
        <v>0</v>
      </c>
      <c r="AT478" s="230"/>
      <c r="AU478" s="230"/>
      <c r="AV478" s="238">
        <f t="shared" si="166"/>
        <v>5</v>
      </c>
      <c r="AW478" s="238">
        <f t="shared" si="166"/>
        <v>5</v>
      </c>
      <c r="AX478" s="234">
        <v>5</v>
      </c>
      <c r="AY478" s="234">
        <v>5</v>
      </c>
      <c r="AZ478" s="229"/>
      <c r="BA478" s="234">
        <v>0</v>
      </c>
      <c r="BB478" s="229"/>
      <c r="BC478" s="234">
        <v>0</v>
      </c>
      <c r="BD478" s="232">
        <v>45026</v>
      </c>
      <c r="BE478" s="232">
        <v>45026</v>
      </c>
      <c r="BF478" s="239" t="s">
        <v>2032</v>
      </c>
      <c r="BG478" s="230" t="s">
        <v>217</v>
      </c>
      <c r="BH478" s="230" t="s">
        <v>920</v>
      </c>
      <c r="BI478" s="240">
        <v>45046</v>
      </c>
      <c r="BJ478" s="241" t="s">
        <v>1369</v>
      </c>
      <c r="BK478" s="242" t="s">
        <v>468</v>
      </c>
      <c r="BL478" s="242"/>
      <c r="BM478" s="242" t="s">
        <v>853</v>
      </c>
      <c r="BN478" s="231" t="s">
        <v>200</v>
      </c>
      <c r="BO478" s="231">
        <f t="shared" si="155"/>
        <v>2023</v>
      </c>
      <c r="BP478" s="231">
        <f t="shared" si="156"/>
        <v>2</v>
      </c>
      <c r="BQ478" s="231" t="str">
        <f t="shared" si="164"/>
        <v>MMMM</v>
      </c>
      <c r="BR478" s="231" t="s">
        <v>232</v>
      </c>
      <c r="BS478" s="231">
        <f t="shared" si="150"/>
        <v>10</v>
      </c>
      <c r="BT478" s="231">
        <v>14</v>
      </c>
      <c r="BU478" s="231" t="s">
        <v>232</v>
      </c>
      <c r="BV478" s="231">
        <v>2</v>
      </c>
      <c r="BW478" s="231"/>
      <c r="BX478" s="231"/>
      <c r="BY478" s="231"/>
      <c r="BZ478" s="238">
        <f t="shared" si="151"/>
        <v>0</v>
      </c>
      <c r="CA478" s="231"/>
      <c r="CB478" s="231"/>
      <c r="CC478" s="231" t="s">
        <v>358</v>
      </c>
      <c r="CD478" s="231" t="s">
        <v>359</v>
      </c>
      <c r="CE478" s="231" t="s">
        <v>204</v>
      </c>
      <c r="CF478" s="231" t="s">
        <v>1840</v>
      </c>
      <c r="CG478" s="231" t="s">
        <v>204</v>
      </c>
      <c r="CH478" s="231"/>
      <c r="CI478" s="231"/>
      <c r="CJ478" s="231"/>
      <c r="CK478" s="243">
        <v>2</v>
      </c>
      <c r="CL478" s="243">
        <v>7</v>
      </c>
      <c r="CM478" s="244">
        <f t="shared" si="161"/>
        <v>5</v>
      </c>
      <c r="CN478" s="243"/>
      <c r="CO478" s="243">
        <f t="shared" si="162"/>
        <v>5</v>
      </c>
      <c r="CP478" s="245">
        <f t="shared" si="163"/>
        <v>0</v>
      </c>
      <c r="CR478" s="226"/>
    </row>
    <row r="479" spans="1:96" s="246" customFormat="1" ht="39" customHeight="1" x14ac:dyDescent="0.25">
      <c r="A479" s="227">
        <v>9</v>
      </c>
      <c r="B479" s="228">
        <f t="shared" si="160"/>
        <v>470</v>
      </c>
      <c r="C479" s="229">
        <v>36802</v>
      </c>
      <c r="D479" s="228" t="s">
        <v>222</v>
      </c>
      <c r="E479" s="228" t="s">
        <v>2</v>
      </c>
      <c r="F479" s="230" t="s">
        <v>12</v>
      </c>
      <c r="G479" s="231" t="s">
        <v>2033</v>
      </c>
      <c r="H479" s="231" t="s">
        <v>2034</v>
      </c>
      <c r="I479" s="230" t="s">
        <v>2035</v>
      </c>
      <c r="J479" s="232">
        <f t="shared" si="152"/>
        <v>0</v>
      </c>
      <c r="K479" s="232">
        <v>45076</v>
      </c>
      <c r="L479" s="230" t="s">
        <v>189</v>
      </c>
      <c r="M479" s="242">
        <v>205103297</v>
      </c>
      <c r="N479" s="230" t="s">
        <v>2036</v>
      </c>
      <c r="O479" s="230" t="s">
        <v>277</v>
      </c>
      <c r="P479" s="230" t="s">
        <v>240</v>
      </c>
      <c r="Q479" s="230" t="s">
        <v>270</v>
      </c>
      <c r="R479" s="230" t="s">
        <v>271</v>
      </c>
      <c r="S479" s="230" t="s">
        <v>426</v>
      </c>
      <c r="T479" s="230">
        <v>0</v>
      </c>
      <c r="U479" s="230">
        <v>0</v>
      </c>
      <c r="V479" s="230">
        <v>0</v>
      </c>
      <c r="W479" s="230">
        <v>0</v>
      </c>
      <c r="X479" s="230">
        <v>0</v>
      </c>
      <c r="Y479" s="234">
        <v>10.75</v>
      </c>
      <c r="Z479" s="235">
        <f t="shared" si="165"/>
        <v>400</v>
      </c>
      <c r="AA479" s="235">
        <f t="shared" si="165"/>
        <v>400</v>
      </c>
      <c r="AB479" s="236">
        <f t="shared" si="165"/>
        <v>400</v>
      </c>
      <c r="AC479" s="236">
        <f t="shared" si="165"/>
        <v>400</v>
      </c>
      <c r="AD479" s="234">
        <v>280</v>
      </c>
      <c r="AE479" s="234">
        <v>280</v>
      </c>
      <c r="AF479" s="236">
        <v>280</v>
      </c>
      <c r="AG479" s="236">
        <v>280</v>
      </c>
      <c r="AH479" s="234">
        <v>120</v>
      </c>
      <c r="AI479" s="234">
        <v>120</v>
      </c>
      <c r="AJ479" s="237">
        <v>120</v>
      </c>
      <c r="AK479" s="237">
        <v>120</v>
      </c>
      <c r="AL479" s="234"/>
      <c r="AM479" s="234">
        <v>0</v>
      </c>
      <c r="AN479" s="237">
        <v>0</v>
      </c>
      <c r="AO479" s="237">
        <v>0</v>
      </c>
      <c r="AP479" s="234"/>
      <c r="AQ479" s="234">
        <v>0</v>
      </c>
      <c r="AR479" s="236">
        <v>0</v>
      </c>
      <c r="AS479" s="236">
        <v>0</v>
      </c>
      <c r="AT479" s="230"/>
      <c r="AU479" s="230"/>
      <c r="AV479" s="238">
        <f t="shared" si="166"/>
        <v>5</v>
      </c>
      <c r="AW479" s="238">
        <f t="shared" si="166"/>
        <v>5</v>
      </c>
      <c r="AX479" s="234">
        <v>5</v>
      </c>
      <c r="AY479" s="234">
        <v>5</v>
      </c>
      <c r="AZ479" s="229"/>
      <c r="BA479" s="234">
        <v>0</v>
      </c>
      <c r="BB479" s="229"/>
      <c r="BC479" s="234">
        <v>0</v>
      </c>
      <c r="BD479" s="232">
        <v>45076</v>
      </c>
      <c r="BE479" s="232">
        <v>45051</v>
      </c>
      <c r="BF479" s="239" t="s">
        <v>2037</v>
      </c>
      <c r="BG479" s="230" t="s">
        <v>231</v>
      </c>
      <c r="BH479" s="230"/>
      <c r="BI479" s="240"/>
      <c r="BJ479" s="241"/>
      <c r="BK479" s="242" t="s">
        <v>468</v>
      </c>
      <c r="BL479" s="242"/>
      <c r="BM479" s="242" t="s">
        <v>853</v>
      </c>
      <c r="BN479" s="231" t="s">
        <v>200</v>
      </c>
      <c r="BO479" s="231">
        <f t="shared" si="155"/>
        <v>2023</v>
      </c>
      <c r="BP479" s="231">
        <f t="shared" si="156"/>
        <v>2</v>
      </c>
      <c r="BQ479" s="231" t="s">
        <v>218</v>
      </c>
      <c r="BR479" s="231"/>
      <c r="BS479" s="231">
        <f t="shared" si="150"/>
        <v>30</v>
      </c>
      <c r="BT479" s="231"/>
      <c r="BU479" s="231" t="s">
        <v>218</v>
      </c>
      <c r="BV479" s="231"/>
      <c r="BW479" s="231"/>
      <c r="BX479" s="231"/>
      <c r="BY479" s="231"/>
      <c r="BZ479" s="238">
        <f t="shared" si="151"/>
        <v>0</v>
      </c>
      <c r="CA479" s="231"/>
      <c r="CB479" s="231"/>
      <c r="CC479" s="231" t="s">
        <v>219</v>
      </c>
      <c r="CD479" s="231" t="s">
        <v>220</v>
      </c>
      <c r="CE479" s="231" t="s">
        <v>221</v>
      </c>
      <c r="CF479" s="231" t="s">
        <v>1882</v>
      </c>
      <c r="CG479" s="231" t="s">
        <v>206</v>
      </c>
      <c r="CH479" s="231"/>
      <c r="CI479" s="231"/>
      <c r="CJ479" s="231"/>
      <c r="CK479" s="243">
        <v>5</v>
      </c>
      <c r="CL479" s="243">
        <v>3</v>
      </c>
      <c r="CM479" s="244">
        <f t="shared" si="161"/>
        <v>-2</v>
      </c>
      <c r="CN479" s="243"/>
      <c r="CO479" s="243">
        <f t="shared" si="162"/>
        <v>-2</v>
      </c>
      <c r="CP479" s="245">
        <f t="shared" si="163"/>
        <v>-7</v>
      </c>
      <c r="CR479" s="226"/>
    </row>
    <row r="480" spans="1:96" s="246" customFormat="1" ht="39" customHeight="1" x14ac:dyDescent="0.25">
      <c r="A480" s="227">
        <v>9</v>
      </c>
      <c r="B480" s="228">
        <f t="shared" si="160"/>
        <v>471</v>
      </c>
      <c r="C480" s="229">
        <v>36795</v>
      </c>
      <c r="D480" s="228" t="s">
        <v>222</v>
      </c>
      <c r="E480" s="228" t="s">
        <v>2</v>
      </c>
      <c r="F480" s="230" t="s">
        <v>12</v>
      </c>
      <c r="G480" s="231" t="s">
        <v>2038</v>
      </c>
      <c r="H480" s="231" t="s">
        <v>2012</v>
      </c>
      <c r="I480" s="230" t="s">
        <v>2039</v>
      </c>
      <c r="J480" s="232">
        <f t="shared" si="152"/>
        <v>0</v>
      </c>
      <c r="K480" s="232">
        <v>45017</v>
      </c>
      <c r="L480" s="230" t="s">
        <v>189</v>
      </c>
      <c r="M480" s="242">
        <v>204841869</v>
      </c>
      <c r="N480" s="230" t="s">
        <v>1285</v>
      </c>
      <c r="O480" s="230" t="s">
        <v>277</v>
      </c>
      <c r="P480" s="230" t="s">
        <v>193</v>
      </c>
      <c r="Q480" s="230" t="s">
        <v>355</v>
      </c>
      <c r="R480" s="230">
        <v>0</v>
      </c>
      <c r="S480" s="230">
        <v>0</v>
      </c>
      <c r="T480" s="230">
        <v>0</v>
      </c>
      <c r="U480" s="230">
        <v>0</v>
      </c>
      <c r="V480" s="230">
        <v>0</v>
      </c>
      <c r="W480" s="230">
        <v>0</v>
      </c>
      <c r="X480" s="230">
        <v>0</v>
      </c>
      <c r="Y480" s="234">
        <v>21</v>
      </c>
      <c r="Z480" s="235">
        <f t="shared" si="165"/>
        <v>1400</v>
      </c>
      <c r="AA480" s="235">
        <f t="shared" si="165"/>
        <v>1400</v>
      </c>
      <c r="AB480" s="236">
        <f t="shared" si="165"/>
        <v>1000</v>
      </c>
      <c r="AC480" s="236">
        <f t="shared" si="165"/>
        <v>1000</v>
      </c>
      <c r="AD480" s="234">
        <v>800</v>
      </c>
      <c r="AE480" s="234">
        <v>800</v>
      </c>
      <c r="AF480" s="237">
        <v>1000</v>
      </c>
      <c r="AG480" s="237">
        <v>1000</v>
      </c>
      <c r="AH480" s="234">
        <v>600</v>
      </c>
      <c r="AI480" s="234">
        <v>600</v>
      </c>
      <c r="AJ480" s="237">
        <v>0</v>
      </c>
      <c r="AK480" s="237">
        <v>0</v>
      </c>
      <c r="AL480" s="234"/>
      <c r="AM480" s="234">
        <v>0</v>
      </c>
      <c r="AN480" s="237">
        <v>0</v>
      </c>
      <c r="AO480" s="237">
        <v>0</v>
      </c>
      <c r="AP480" s="234"/>
      <c r="AQ480" s="234">
        <v>0</v>
      </c>
      <c r="AR480" s="237">
        <v>0</v>
      </c>
      <c r="AS480" s="237">
        <v>0</v>
      </c>
      <c r="AT480" s="230"/>
      <c r="AU480" s="230"/>
      <c r="AV480" s="238">
        <f t="shared" si="166"/>
        <v>5</v>
      </c>
      <c r="AW480" s="238">
        <f t="shared" si="166"/>
        <v>5</v>
      </c>
      <c r="AX480" s="234">
        <v>5</v>
      </c>
      <c r="AY480" s="234">
        <v>5</v>
      </c>
      <c r="AZ480" s="229"/>
      <c r="BA480" s="234">
        <v>0</v>
      </c>
      <c r="BB480" s="229"/>
      <c r="BC480" s="234">
        <v>0</v>
      </c>
      <c r="BD480" s="232">
        <v>45017</v>
      </c>
      <c r="BE480" s="232">
        <v>45010</v>
      </c>
      <c r="BF480" s="239" t="s">
        <v>2040</v>
      </c>
      <c r="BG480" s="230" t="s">
        <v>217</v>
      </c>
      <c r="BH480" s="230"/>
      <c r="BI480" s="240"/>
      <c r="BJ480" s="241"/>
      <c r="BK480" s="242" t="s">
        <v>468</v>
      </c>
      <c r="BL480" s="242"/>
      <c r="BM480" s="242" t="s">
        <v>853</v>
      </c>
      <c r="BN480" s="231" t="s">
        <v>200</v>
      </c>
      <c r="BO480" s="231">
        <f t="shared" si="155"/>
        <v>2023</v>
      </c>
      <c r="BP480" s="231">
        <f t="shared" si="156"/>
        <v>2</v>
      </c>
      <c r="BQ480" s="231" t="str">
        <f t="shared" ref="BQ480:BQ495" si="167">+TEXT(BD480,"MMMM")</f>
        <v>MMMM</v>
      </c>
      <c r="BR480" s="231"/>
      <c r="BS480" s="231">
        <f t="shared" si="150"/>
        <v>1</v>
      </c>
      <c r="BT480" s="231">
        <v>31</v>
      </c>
      <c r="BU480" s="231" t="s">
        <v>255</v>
      </c>
      <c r="BV480" s="231">
        <v>1</v>
      </c>
      <c r="BW480" s="231"/>
      <c r="BX480" s="231"/>
      <c r="BY480" s="231"/>
      <c r="BZ480" s="238">
        <f t="shared" si="151"/>
        <v>0</v>
      </c>
      <c r="CA480" s="231"/>
      <c r="CB480" s="231"/>
      <c r="CC480" s="231" t="s">
        <v>358</v>
      </c>
      <c r="CD480" s="231" t="s">
        <v>359</v>
      </c>
      <c r="CE480" s="231" t="s">
        <v>204</v>
      </c>
      <c r="CF480" s="231" t="s">
        <v>1840</v>
      </c>
      <c r="CG480" s="231" t="s">
        <v>204</v>
      </c>
      <c r="CH480" s="231"/>
      <c r="CI480" s="231"/>
      <c r="CJ480" s="231"/>
      <c r="CK480" s="243">
        <v>2</v>
      </c>
      <c r="CL480" s="243">
        <v>4</v>
      </c>
      <c r="CM480" s="244">
        <f t="shared" si="161"/>
        <v>2</v>
      </c>
      <c r="CN480" s="243"/>
      <c r="CO480" s="243">
        <f t="shared" si="162"/>
        <v>2</v>
      </c>
      <c r="CP480" s="245">
        <f t="shared" si="163"/>
        <v>-3</v>
      </c>
      <c r="CR480" s="226"/>
    </row>
    <row r="481" spans="1:96" s="246" customFormat="1" ht="39" customHeight="1" x14ac:dyDescent="0.25">
      <c r="A481" s="227">
        <v>9</v>
      </c>
      <c r="B481" s="228">
        <f t="shared" si="160"/>
        <v>472</v>
      </c>
      <c r="C481" s="229">
        <v>36800</v>
      </c>
      <c r="D481" s="228" t="s">
        <v>222</v>
      </c>
      <c r="E481" s="228" t="s">
        <v>2</v>
      </c>
      <c r="F481" s="230" t="s">
        <v>12</v>
      </c>
      <c r="G481" s="231" t="s">
        <v>2041</v>
      </c>
      <c r="H481" s="231" t="s">
        <v>1980</v>
      </c>
      <c r="I481" s="230" t="s">
        <v>2042</v>
      </c>
      <c r="J481" s="232">
        <f t="shared" si="152"/>
        <v>0</v>
      </c>
      <c r="K481" s="232">
        <v>45078</v>
      </c>
      <c r="L481" s="230" t="s">
        <v>189</v>
      </c>
      <c r="M481" s="242">
        <v>204833617</v>
      </c>
      <c r="N481" s="230" t="s">
        <v>2043</v>
      </c>
      <c r="O481" s="230" t="s">
        <v>252</v>
      </c>
      <c r="P481" s="230" t="s">
        <v>240</v>
      </c>
      <c r="Q481" s="230" t="s">
        <v>1983</v>
      </c>
      <c r="R481" s="230">
        <v>0</v>
      </c>
      <c r="S481" s="230">
        <v>0</v>
      </c>
      <c r="T481" s="230">
        <v>0</v>
      </c>
      <c r="U481" s="230">
        <v>0</v>
      </c>
      <c r="V481" s="230">
        <v>0</v>
      </c>
      <c r="W481" s="230">
        <v>0</v>
      </c>
      <c r="X481" s="230">
        <v>0</v>
      </c>
      <c r="Y481" s="234">
        <v>12.9</v>
      </c>
      <c r="Z481" s="235">
        <f t="shared" si="165"/>
        <v>500</v>
      </c>
      <c r="AA481" s="235">
        <f t="shared" si="165"/>
        <v>500</v>
      </c>
      <c r="AB481" s="236">
        <f t="shared" si="165"/>
        <v>400</v>
      </c>
      <c r="AC481" s="236">
        <f t="shared" si="165"/>
        <v>400</v>
      </c>
      <c r="AD481" s="234">
        <v>400</v>
      </c>
      <c r="AE481" s="234">
        <v>400</v>
      </c>
      <c r="AF481" s="236">
        <v>350</v>
      </c>
      <c r="AG481" s="236">
        <v>350</v>
      </c>
      <c r="AH481" s="234">
        <v>100</v>
      </c>
      <c r="AI481" s="234">
        <v>100</v>
      </c>
      <c r="AJ481" s="236">
        <v>50</v>
      </c>
      <c r="AK481" s="236">
        <v>50</v>
      </c>
      <c r="AL481" s="234"/>
      <c r="AM481" s="234">
        <v>0</v>
      </c>
      <c r="AN481" s="236">
        <v>0</v>
      </c>
      <c r="AO481" s="236">
        <v>0</v>
      </c>
      <c r="AP481" s="234"/>
      <c r="AQ481" s="234">
        <v>0</v>
      </c>
      <c r="AR481" s="236">
        <v>0</v>
      </c>
      <c r="AS481" s="236">
        <v>0</v>
      </c>
      <c r="AT481" s="230"/>
      <c r="AU481" s="230"/>
      <c r="AV481" s="238">
        <f t="shared" si="166"/>
        <v>5</v>
      </c>
      <c r="AW481" s="238">
        <f t="shared" si="166"/>
        <v>5</v>
      </c>
      <c r="AX481" s="234">
        <v>5</v>
      </c>
      <c r="AY481" s="234">
        <v>5</v>
      </c>
      <c r="AZ481" s="229"/>
      <c r="BA481" s="234">
        <v>0</v>
      </c>
      <c r="BB481" s="229"/>
      <c r="BC481" s="234">
        <v>0</v>
      </c>
      <c r="BD481" s="232">
        <v>45078</v>
      </c>
      <c r="BE481" s="232">
        <v>45000</v>
      </c>
      <c r="BF481" s="239" t="s">
        <v>2044</v>
      </c>
      <c r="BG481" s="230" t="s">
        <v>217</v>
      </c>
      <c r="BH481" s="230"/>
      <c r="BI481" s="240"/>
      <c r="BJ481" s="241"/>
      <c r="BK481" s="242" t="s">
        <v>468</v>
      </c>
      <c r="BL481" s="242"/>
      <c r="BM481" s="242" t="s">
        <v>853</v>
      </c>
      <c r="BN481" s="231" t="s">
        <v>200</v>
      </c>
      <c r="BO481" s="231">
        <f t="shared" si="155"/>
        <v>2023</v>
      </c>
      <c r="BP481" s="231">
        <f t="shared" si="156"/>
        <v>2</v>
      </c>
      <c r="BQ481" s="231" t="str">
        <f t="shared" si="167"/>
        <v>MMMM</v>
      </c>
      <c r="BR481" s="231"/>
      <c r="BS481" s="231">
        <f t="shared" si="150"/>
        <v>1</v>
      </c>
      <c r="BT481" s="231">
        <v>17</v>
      </c>
      <c r="BU481" s="231" t="s">
        <v>481</v>
      </c>
      <c r="BV481" s="231">
        <v>1</v>
      </c>
      <c r="BW481" s="231"/>
      <c r="BX481" s="231"/>
      <c r="BY481" s="231"/>
      <c r="BZ481" s="238">
        <f t="shared" si="151"/>
        <v>0</v>
      </c>
      <c r="CA481" s="231"/>
      <c r="CB481" s="231"/>
      <c r="CC481" s="231" t="s">
        <v>219</v>
      </c>
      <c r="CD481" s="231" t="s">
        <v>220</v>
      </c>
      <c r="CE481" s="231" t="s">
        <v>221</v>
      </c>
      <c r="CF481" s="231" t="s">
        <v>1840</v>
      </c>
      <c r="CG481" s="231" t="s">
        <v>204</v>
      </c>
      <c r="CH481" s="231"/>
      <c r="CI481" s="231"/>
      <c r="CJ481" s="231"/>
      <c r="CK481" s="243">
        <v>5</v>
      </c>
      <c r="CL481" s="243">
        <v>10</v>
      </c>
      <c r="CM481" s="244">
        <f t="shared" si="161"/>
        <v>5</v>
      </c>
      <c r="CN481" s="243"/>
      <c r="CO481" s="243">
        <f t="shared" si="162"/>
        <v>5</v>
      </c>
      <c r="CP481" s="245">
        <f t="shared" si="163"/>
        <v>0</v>
      </c>
      <c r="CR481" s="226"/>
    </row>
    <row r="482" spans="1:96" s="246" customFormat="1" ht="39" customHeight="1" x14ac:dyDescent="0.25">
      <c r="A482" s="227">
        <v>9</v>
      </c>
      <c r="B482" s="228">
        <f t="shared" si="160"/>
        <v>473</v>
      </c>
      <c r="C482" s="229">
        <v>36798</v>
      </c>
      <c r="D482" s="228" t="s">
        <v>222</v>
      </c>
      <c r="E482" s="228" t="s">
        <v>2</v>
      </c>
      <c r="F482" s="230" t="s">
        <v>12</v>
      </c>
      <c r="G482" s="231" t="s">
        <v>2045</v>
      </c>
      <c r="H482" s="231" t="s">
        <v>2012</v>
      </c>
      <c r="I482" s="230" t="s">
        <v>2046</v>
      </c>
      <c r="J482" s="232">
        <f t="shared" si="152"/>
        <v>0</v>
      </c>
      <c r="K482" s="232">
        <v>45280</v>
      </c>
      <c r="L482" s="230" t="s">
        <v>189</v>
      </c>
      <c r="M482" s="242">
        <v>203909344</v>
      </c>
      <c r="N482" s="230" t="s">
        <v>1891</v>
      </c>
      <c r="O482" s="230" t="s">
        <v>277</v>
      </c>
      <c r="P482" s="230" t="s">
        <v>193</v>
      </c>
      <c r="Q482" s="230" t="s">
        <v>355</v>
      </c>
      <c r="R482" s="230">
        <v>0</v>
      </c>
      <c r="S482" s="230">
        <v>0</v>
      </c>
      <c r="T482" s="230">
        <v>0</v>
      </c>
      <c r="U482" s="230">
        <v>0</v>
      </c>
      <c r="V482" s="230">
        <v>0</v>
      </c>
      <c r="W482" s="230">
        <v>0</v>
      </c>
      <c r="X482" s="230">
        <v>0</v>
      </c>
      <c r="Y482" s="234">
        <v>21</v>
      </c>
      <c r="Z482" s="235">
        <f t="shared" si="165"/>
        <v>1000</v>
      </c>
      <c r="AA482" s="235">
        <f t="shared" si="165"/>
        <v>1000</v>
      </c>
      <c r="AB482" s="236">
        <f t="shared" si="165"/>
        <v>680</v>
      </c>
      <c r="AC482" s="236">
        <f t="shared" si="165"/>
        <v>680</v>
      </c>
      <c r="AD482" s="234">
        <v>600</v>
      </c>
      <c r="AE482" s="234">
        <v>600</v>
      </c>
      <c r="AF482" s="236">
        <v>500</v>
      </c>
      <c r="AG482" s="236">
        <v>500</v>
      </c>
      <c r="AH482" s="234">
        <v>400</v>
      </c>
      <c r="AI482" s="234">
        <v>400</v>
      </c>
      <c r="AJ482" s="237">
        <v>180</v>
      </c>
      <c r="AK482" s="237">
        <v>180</v>
      </c>
      <c r="AL482" s="234"/>
      <c r="AM482" s="234">
        <v>0</v>
      </c>
      <c r="AN482" s="237">
        <v>0</v>
      </c>
      <c r="AO482" s="237">
        <v>0</v>
      </c>
      <c r="AP482" s="234"/>
      <c r="AQ482" s="234">
        <v>0</v>
      </c>
      <c r="AR482" s="236">
        <v>0</v>
      </c>
      <c r="AS482" s="236">
        <v>0</v>
      </c>
      <c r="AT482" s="230"/>
      <c r="AU482" s="230"/>
      <c r="AV482" s="238">
        <f t="shared" si="166"/>
        <v>5</v>
      </c>
      <c r="AW482" s="238">
        <f t="shared" si="166"/>
        <v>5</v>
      </c>
      <c r="AX482" s="234">
        <v>5</v>
      </c>
      <c r="AY482" s="234">
        <v>5</v>
      </c>
      <c r="AZ482" s="229"/>
      <c r="BA482" s="234">
        <v>0</v>
      </c>
      <c r="BB482" s="229"/>
      <c r="BC482" s="234">
        <v>0</v>
      </c>
      <c r="BD482" s="232">
        <v>45280</v>
      </c>
      <c r="BE482" s="232">
        <v>45056</v>
      </c>
      <c r="BF482" s="239" t="s">
        <v>2047</v>
      </c>
      <c r="BG482" s="230" t="s">
        <v>217</v>
      </c>
      <c r="BH482" s="230"/>
      <c r="BI482" s="240"/>
      <c r="BJ482" s="241"/>
      <c r="BK482" s="242" t="s">
        <v>468</v>
      </c>
      <c r="BL482" s="242"/>
      <c r="BM482" s="242" t="s">
        <v>853</v>
      </c>
      <c r="BN482" s="231" t="s">
        <v>200</v>
      </c>
      <c r="BO482" s="231">
        <f t="shared" si="155"/>
        <v>2023</v>
      </c>
      <c r="BP482" s="231">
        <f t="shared" si="156"/>
        <v>4</v>
      </c>
      <c r="BQ482" s="231" t="str">
        <f t="shared" si="167"/>
        <v>MMMM</v>
      </c>
      <c r="BR482" s="231"/>
      <c r="BS482" s="231">
        <f t="shared" si="150"/>
        <v>20</v>
      </c>
      <c r="BT482" s="231"/>
      <c r="BU482" s="231" t="s">
        <v>567</v>
      </c>
      <c r="BV482" s="231"/>
      <c r="BW482" s="231"/>
      <c r="BX482" s="231"/>
      <c r="BY482" s="231"/>
      <c r="BZ482" s="238">
        <f t="shared" si="151"/>
        <v>0</v>
      </c>
      <c r="CA482" s="231"/>
      <c r="CB482" s="231"/>
      <c r="CC482" s="231" t="s">
        <v>358</v>
      </c>
      <c r="CD482" s="231" t="s">
        <v>359</v>
      </c>
      <c r="CE482" s="231" t="s">
        <v>204</v>
      </c>
      <c r="CF482" s="231" t="s">
        <v>1840</v>
      </c>
      <c r="CG482" s="231" t="s">
        <v>204</v>
      </c>
      <c r="CH482" s="231"/>
      <c r="CI482" s="231"/>
      <c r="CJ482" s="231"/>
      <c r="CK482" s="243"/>
      <c r="CL482" s="243"/>
      <c r="CM482" s="244">
        <f t="shared" si="161"/>
        <v>0</v>
      </c>
      <c r="CN482" s="243"/>
      <c r="CO482" s="243">
        <f t="shared" si="162"/>
        <v>0</v>
      </c>
      <c r="CP482" s="245">
        <f t="shared" si="163"/>
        <v>-5</v>
      </c>
      <c r="CR482" s="226"/>
    </row>
    <row r="483" spans="1:96" s="246" customFormat="1" ht="39" customHeight="1" x14ac:dyDescent="0.25">
      <c r="A483" s="227">
        <v>9</v>
      </c>
      <c r="B483" s="228">
        <f t="shared" si="160"/>
        <v>474</v>
      </c>
      <c r="C483" s="229">
        <v>19517</v>
      </c>
      <c r="D483" s="228" t="s">
        <v>185</v>
      </c>
      <c r="E483" s="228" t="s">
        <v>2</v>
      </c>
      <c r="F483" s="230" t="s">
        <v>12</v>
      </c>
      <c r="G483" s="231" t="s">
        <v>2048</v>
      </c>
      <c r="H483" s="231" t="s">
        <v>2049</v>
      </c>
      <c r="I483" s="230" t="s">
        <v>2050</v>
      </c>
      <c r="J483" s="232">
        <f t="shared" si="152"/>
        <v>0</v>
      </c>
      <c r="K483" s="232">
        <v>44986</v>
      </c>
      <c r="L483" s="230" t="s">
        <v>189</v>
      </c>
      <c r="M483" s="233">
        <v>203475937</v>
      </c>
      <c r="N483" s="228" t="s">
        <v>2051</v>
      </c>
      <c r="O483" s="228" t="s">
        <v>252</v>
      </c>
      <c r="P483" s="230" t="s">
        <v>193</v>
      </c>
      <c r="Q483" s="230" t="s">
        <v>194</v>
      </c>
      <c r="R483" s="230"/>
      <c r="S483" s="230" t="s">
        <v>195</v>
      </c>
      <c r="T483" s="230" t="s">
        <v>184</v>
      </c>
      <c r="U483" s="234">
        <v>500</v>
      </c>
      <c r="V483" s="234">
        <v>375</v>
      </c>
      <c r="W483" s="234">
        <v>0</v>
      </c>
      <c r="X483" s="234">
        <v>0</v>
      </c>
      <c r="Y483" s="234">
        <v>20</v>
      </c>
      <c r="Z483" s="235">
        <f t="shared" si="165"/>
        <v>2300</v>
      </c>
      <c r="AA483" s="235">
        <f t="shared" si="165"/>
        <v>2300</v>
      </c>
      <c r="AB483" s="236">
        <f t="shared" si="165"/>
        <v>2500</v>
      </c>
      <c r="AC483" s="236">
        <f t="shared" si="165"/>
        <v>2500</v>
      </c>
      <c r="AD483" s="234">
        <v>600</v>
      </c>
      <c r="AE483" s="234">
        <v>600</v>
      </c>
      <c r="AF483" s="237">
        <v>800</v>
      </c>
      <c r="AG483" s="237">
        <v>800</v>
      </c>
      <c r="AH483" s="234">
        <v>1700</v>
      </c>
      <c r="AI483" s="234">
        <v>1700</v>
      </c>
      <c r="AJ483" s="237">
        <v>1700</v>
      </c>
      <c r="AK483" s="237">
        <v>1700</v>
      </c>
      <c r="AL483" s="234"/>
      <c r="AM483" s="234">
        <v>0</v>
      </c>
      <c r="AN483" s="237">
        <v>0</v>
      </c>
      <c r="AO483" s="237">
        <v>0</v>
      </c>
      <c r="AP483" s="234"/>
      <c r="AQ483" s="234">
        <v>0</v>
      </c>
      <c r="AR483" s="237">
        <v>0</v>
      </c>
      <c r="AS483" s="237">
        <v>0</v>
      </c>
      <c r="AT483" s="230"/>
      <c r="AU483" s="230"/>
      <c r="AV483" s="238">
        <f t="shared" si="166"/>
        <v>10</v>
      </c>
      <c r="AW483" s="238">
        <f t="shared" si="166"/>
        <v>10</v>
      </c>
      <c r="AX483" s="234">
        <v>10</v>
      </c>
      <c r="AY483" s="234">
        <v>10</v>
      </c>
      <c r="AZ483" s="229"/>
      <c r="BA483" s="229">
        <v>0</v>
      </c>
      <c r="BB483" s="229"/>
      <c r="BC483" s="229">
        <v>0</v>
      </c>
      <c r="BD483" s="232">
        <v>44986</v>
      </c>
      <c r="BE483" s="232">
        <v>44967</v>
      </c>
      <c r="BF483" s="239" t="s">
        <v>1903</v>
      </c>
      <c r="BG483" s="230" t="s">
        <v>217</v>
      </c>
      <c r="BH483" s="230">
        <v>0</v>
      </c>
      <c r="BI483" s="240"/>
      <c r="BJ483" s="241">
        <v>0</v>
      </c>
      <c r="BK483" s="242" t="s">
        <v>468</v>
      </c>
      <c r="BL483" s="242"/>
      <c r="BM483" s="242" t="s">
        <v>853</v>
      </c>
      <c r="BN483" s="231" t="s">
        <v>200</v>
      </c>
      <c r="BO483" s="231">
        <f t="shared" si="155"/>
        <v>2023</v>
      </c>
      <c r="BP483" s="231">
        <f t="shared" si="156"/>
        <v>1</v>
      </c>
      <c r="BQ483" s="231" t="str">
        <f t="shared" si="167"/>
        <v>MMMM</v>
      </c>
      <c r="BR483" s="231"/>
      <c r="BS483" s="231">
        <f t="shared" si="150"/>
        <v>1</v>
      </c>
      <c r="BT483" s="231">
        <v>17</v>
      </c>
      <c r="BU483" s="231" t="s">
        <v>201</v>
      </c>
      <c r="BV483" s="231">
        <v>1</v>
      </c>
      <c r="BW483" s="231"/>
      <c r="BX483" s="231"/>
      <c r="BY483" s="231"/>
      <c r="BZ483" s="238">
        <f t="shared" si="151"/>
        <v>0</v>
      </c>
      <c r="CA483" s="231"/>
      <c r="CB483" s="231" t="str">
        <f>+IF(BN483="йирик",CONCATENATE(E483," Инвестициялар, саноат ва савдо бош бошқармаси бошлиғи"),IF(BN483="ўрта",CONCATENATE(E483," Инвестициялар, саноат ва савдо бош бошқармаси бошлиғи биринчи ўринбосари"),_xlfn.CONCAT(F483," ҳокими ўринбосари")))</f>
        <v>Шовот тумани ҳокими ўринбосари</v>
      </c>
      <c r="CC483" s="231" t="s">
        <v>202</v>
      </c>
      <c r="CD483" s="231" t="s">
        <v>1898</v>
      </c>
      <c r="CE483" s="231" t="s">
        <v>472</v>
      </c>
      <c r="CF483" s="231" t="s">
        <v>1840</v>
      </c>
      <c r="CG483" s="231" t="s">
        <v>204</v>
      </c>
      <c r="CH483" s="231"/>
      <c r="CI483" s="231"/>
      <c r="CJ483" s="231"/>
      <c r="CK483" s="243">
        <v>18</v>
      </c>
      <c r="CL483" s="243">
        <v>49</v>
      </c>
      <c r="CM483" s="244">
        <f t="shared" si="161"/>
        <v>31</v>
      </c>
      <c r="CN483" s="243"/>
      <c r="CO483" s="243">
        <f t="shared" si="162"/>
        <v>31</v>
      </c>
      <c r="CP483" s="245">
        <f t="shared" si="163"/>
        <v>21</v>
      </c>
      <c r="CR483" s="226"/>
    </row>
    <row r="484" spans="1:96" s="246" customFormat="1" ht="39" customHeight="1" x14ac:dyDescent="0.25">
      <c r="A484" s="227">
        <v>9</v>
      </c>
      <c r="B484" s="228">
        <f t="shared" si="160"/>
        <v>475</v>
      </c>
      <c r="C484" s="229">
        <v>36803</v>
      </c>
      <c r="D484" s="228" t="s">
        <v>222</v>
      </c>
      <c r="E484" s="228" t="s">
        <v>2</v>
      </c>
      <c r="F484" s="230" t="s">
        <v>12</v>
      </c>
      <c r="G484" s="231" t="s">
        <v>2052</v>
      </c>
      <c r="H484" s="231" t="s">
        <v>2012</v>
      </c>
      <c r="I484" s="230" t="s">
        <v>2053</v>
      </c>
      <c r="J484" s="232">
        <f t="shared" si="152"/>
        <v>0</v>
      </c>
      <c r="K484" s="232">
        <v>45031</v>
      </c>
      <c r="L484" s="230" t="s">
        <v>189</v>
      </c>
      <c r="M484" s="242">
        <v>203381524</v>
      </c>
      <c r="N484" s="230" t="s">
        <v>1886</v>
      </c>
      <c r="O484" s="230" t="s">
        <v>277</v>
      </c>
      <c r="P484" s="230" t="s">
        <v>193</v>
      </c>
      <c r="Q484" s="230" t="s">
        <v>355</v>
      </c>
      <c r="R484" s="230">
        <v>0</v>
      </c>
      <c r="S484" s="230">
        <v>0</v>
      </c>
      <c r="T484" s="230">
        <v>0</v>
      </c>
      <c r="U484" s="230">
        <v>0</v>
      </c>
      <c r="V484" s="230">
        <v>0</v>
      </c>
      <c r="W484" s="230">
        <v>0</v>
      </c>
      <c r="X484" s="230">
        <v>0</v>
      </c>
      <c r="Y484" s="234">
        <v>21</v>
      </c>
      <c r="Z484" s="235">
        <f t="shared" si="165"/>
        <v>1400</v>
      </c>
      <c r="AA484" s="235">
        <f t="shared" si="165"/>
        <v>1400</v>
      </c>
      <c r="AB484" s="236">
        <f t="shared" si="165"/>
        <v>1185</v>
      </c>
      <c r="AC484" s="236">
        <f t="shared" si="165"/>
        <v>1185</v>
      </c>
      <c r="AD484" s="234">
        <v>800</v>
      </c>
      <c r="AE484" s="234">
        <v>800</v>
      </c>
      <c r="AF484" s="236">
        <v>800</v>
      </c>
      <c r="AG484" s="236">
        <v>800</v>
      </c>
      <c r="AH484" s="234">
        <v>600</v>
      </c>
      <c r="AI484" s="234">
        <v>600</v>
      </c>
      <c r="AJ484" s="237">
        <v>385</v>
      </c>
      <c r="AK484" s="237">
        <v>385</v>
      </c>
      <c r="AL484" s="234"/>
      <c r="AM484" s="234">
        <v>0</v>
      </c>
      <c r="AN484" s="237">
        <v>0</v>
      </c>
      <c r="AO484" s="237">
        <v>0</v>
      </c>
      <c r="AP484" s="234"/>
      <c r="AQ484" s="234">
        <v>0</v>
      </c>
      <c r="AR484" s="236">
        <v>0</v>
      </c>
      <c r="AS484" s="236">
        <v>0</v>
      </c>
      <c r="AT484" s="230"/>
      <c r="AU484" s="230"/>
      <c r="AV484" s="238">
        <f t="shared" si="166"/>
        <v>5</v>
      </c>
      <c r="AW484" s="238">
        <f t="shared" si="166"/>
        <v>5</v>
      </c>
      <c r="AX484" s="234">
        <v>5</v>
      </c>
      <c r="AY484" s="234">
        <v>5</v>
      </c>
      <c r="AZ484" s="229"/>
      <c r="BA484" s="234">
        <v>0</v>
      </c>
      <c r="BB484" s="229"/>
      <c r="BC484" s="234">
        <v>0</v>
      </c>
      <c r="BD484" s="232">
        <v>45031</v>
      </c>
      <c r="BE484" s="232">
        <v>45026</v>
      </c>
      <c r="BF484" s="239" t="s">
        <v>2054</v>
      </c>
      <c r="BG484" s="230" t="s">
        <v>217</v>
      </c>
      <c r="BH484" s="230"/>
      <c r="BI484" s="240"/>
      <c r="BJ484" s="241">
        <v>0</v>
      </c>
      <c r="BK484" s="242" t="s">
        <v>468</v>
      </c>
      <c r="BL484" s="242"/>
      <c r="BM484" s="242" t="s">
        <v>853</v>
      </c>
      <c r="BN484" s="231" t="s">
        <v>200</v>
      </c>
      <c r="BO484" s="231">
        <f t="shared" si="155"/>
        <v>2023</v>
      </c>
      <c r="BP484" s="231">
        <f t="shared" si="156"/>
        <v>2</v>
      </c>
      <c r="BQ484" s="231" t="str">
        <f t="shared" si="167"/>
        <v>MMMM</v>
      </c>
      <c r="BR484" s="231" t="s">
        <v>232</v>
      </c>
      <c r="BS484" s="231">
        <f t="shared" si="150"/>
        <v>15</v>
      </c>
      <c r="BT484" s="231">
        <v>14</v>
      </c>
      <c r="BU484" s="231" t="s">
        <v>232</v>
      </c>
      <c r="BV484" s="231">
        <v>2</v>
      </c>
      <c r="BW484" s="231"/>
      <c r="BX484" s="231"/>
      <c r="BY484" s="231"/>
      <c r="BZ484" s="238">
        <f t="shared" si="151"/>
        <v>0</v>
      </c>
      <c r="CA484" s="231"/>
      <c r="CB484" s="231"/>
      <c r="CC484" s="231" t="s">
        <v>358</v>
      </c>
      <c r="CD484" s="231" t="s">
        <v>359</v>
      </c>
      <c r="CE484" s="231" t="s">
        <v>204</v>
      </c>
      <c r="CF484" s="231" t="s">
        <v>1840</v>
      </c>
      <c r="CG484" s="231" t="s">
        <v>204</v>
      </c>
      <c r="CH484" s="231"/>
      <c r="CI484" s="231"/>
      <c r="CJ484" s="231"/>
      <c r="CK484" s="243">
        <v>5</v>
      </c>
      <c r="CL484" s="243">
        <v>8</v>
      </c>
      <c r="CM484" s="244">
        <f t="shared" si="161"/>
        <v>3</v>
      </c>
      <c r="CN484" s="243"/>
      <c r="CO484" s="243">
        <f t="shared" si="162"/>
        <v>3</v>
      </c>
      <c r="CP484" s="245">
        <f t="shared" si="163"/>
        <v>-2</v>
      </c>
      <c r="CR484" s="226"/>
    </row>
    <row r="485" spans="1:96" s="246" customFormat="1" ht="39" customHeight="1" x14ac:dyDescent="0.25">
      <c r="A485" s="227">
        <v>9</v>
      </c>
      <c r="B485" s="228">
        <f t="shared" si="160"/>
        <v>476</v>
      </c>
      <c r="C485" s="229">
        <v>19515</v>
      </c>
      <c r="D485" s="228" t="s">
        <v>185</v>
      </c>
      <c r="E485" s="228" t="s">
        <v>2</v>
      </c>
      <c r="F485" s="230" t="s">
        <v>12</v>
      </c>
      <c r="G485" s="231" t="s">
        <v>2055</v>
      </c>
      <c r="H485" s="231" t="s">
        <v>2056</v>
      </c>
      <c r="I485" s="230" t="s">
        <v>2057</v>
      </c>
      <c r="J485" s="232">
        <f t="shared" si="152"/>
        <v>0</v>
      </c>
      <c r="K485" s="232">
        <v>44986</v>
      </c>
      <c r="L485" s="230" t="s">
        <v>189</v>
      </c>
      <c r="M485" s="233">
        <v>200423615</v>
      </c>
      <c r="N485" s="228" t="s">
        <v>2058</v>
      </c>
      <c r="O485" s="228" t="s">
        <v>192</v>
      </c>
      <c r="P485" s="230" t="s">
        <v>240</v>
      </c>
      <c r="Q485" s="230" t="s">
        <v>278</v>
      </c>
      <c r="R485" s="230" t="s">
        <v>279</v>
      </c>
      <c r="S485" s="230" t="s">
        <v>280</v>
      </c>
      <c r="T485" s="230">
        <v>64</v>
      </c>
      <c r="U485" s="234">
        <v>900</v>
      </c>
      <c r="V485" s="234">
        <v>675</v>
      </c>
      <c r="W485" s="234">
        <v>0</v>
      </c>
      <c r="X485" s="234">
        <v>0</v>
      </c>
      <c r="Y485" s="234">
        <v>20</v>
      </c>
      <c r="Z485" s="235">
        <f t="shared" si="165"/>
        <v>15000</v>
      </c>
      <c r="AA485" s="235">
        <f t="shared" si="165"/>
        <v>15000</v>
      </c>
      <c r="AB485" s="236">
        <f t="shared" si="165"/>
        <v>14570</v>
      </c>
      <c r="AC485" s="236">
        <f t="shared" si="165"/>
        <v>14570</v>
      </c>
      <c r="AD485" s="234">
        <v>11000</v>
      </c>
      <c r="AE485" s="234">
        <v>11000</v>
      </c>
      <c r="AF485" s="237">
        <v>11000</v>
      </c>
      <c r="AG485" s="237">
        <v>11000</v>
      </c>
      <c r="AH485" s="234">
        <v>4000</v>
      </c>
      <c r="AI485" s="234">
        <v>4000</v>
      </c>
      <c r="AJ485" s="237">
        <v>0</v>
      </c>
      <c r="AK485" s="237">
        <v>0</v>
      </c>
      <c r="AL485" s="234"/>
      <c r="AM485" s="234">
        <v>0</v>
      </c>
      <c r="AN485" s="237">
        <v>300</v>
      </c>
      <c r="AO485" s="237">
        <v>300</v>
      </c>
      <c r="AP485" s="234"/>
      <c r="AQ485" s="234">
        <v>0</v>
      </c>
      <c r="AR485" s="237">
        <v>0</v>
      </c>
      <c r="AS485" s="237">
        <v>0</v>
      </c>
      <c r="AT485" s="230"/>
      <c r="AU485" s="230"/>
      <c r="AV485" s="238">
        <f t="shared" si="166"/>
        <v>7</v>
      </c>
      <c r="AW485" s="238">
        <f t="shared" si="166"/>
        <v>7</v>
      </c>
      <c r="AX485" s="234">
        <v>7</v>
      </c>
      <c r="AY485" s="234">
        <v>7</v>
      </c>
      <c r="AZ485" s="229"/>
      <c r="BA485" s="229">
        <v>0</v>
      </c>
      <c r="BB485" s="229"/>
      <c r="BC485" s="229">
        <v>0</v>
      </c>
      <c r="BD485" s="232">
        <v>44986</v>
      </c>
      <c r="BE485" s="232">
        <v>44967</v>
      </c>
      <c r="BF485" s="239" t="s">
        <v>2059</v>
      </c>
      <c r="BG485" s="230" t="s">
        <v>231</v>
      </c>
      <c r="BH485" s="230">
        <v>0</v>
      </c>
      <c r="BI485" s="240"/>
      <c r="BJ485" s="241">
        <v>0</v>
      </c>
      <c r="BK485" s="242" t="s">
        <v>468</v>
      </c>
      <c r="BL485" s="242"/>
      <c r="BM485" s="242" t="s">
        <v>853</v>
      </c>
      <c r="BN485" s="231" t="s">
        <v>641</v>
      </c>
      <c r="BO485" s="231">
        <f t="shared" si="155"/>
        <v>2023</v>
      </c>
      <c r="BP485" s="231">
        <f t="shared" si="156"/>
        <v>1</v>
      </c>
      <c r="BQ485" s="231" t="str">
        <f t="shared" si="167"/>
        <v>MMMM</v>
      </c>
      <c r="BR485" s="231"/>
      <c r="BS485" s="231">
        <f t="shared" si="150"/>
        <v>1</v>
      </c>
      <c r="BT485" s="231">
        <v>17</v>
      </c>
      <c r="BU485" s="231" t="s">
        <v>201</v>
      </c>
      <c r="BV485" s="231">
        <v>1</v>
      </c>
      <c r="BW485" s="231"/>
      <c r="BX485" s="231"/>
      <c r="BY485" s="231"/>
      <c r="BZ485" s="238">
        <f t="shared" si="151"/>
        <v>0</v>
      </c>
      <c r="CA485" s="231"/>
      <c r="CB485" s="231" t="str">
        <f>+IF(BN485="йирик",CONCATENATE(E485," Инвестициялар, саноат ва савдо бош бошқармаси бошлиғи"),IF(BN485="ўрта",CONCATENATE(E485," Инвестициялар, саноат ва савдо бош бошқармаси бошлиғи биринчи ўринбосари"),_xlfn.CONCAT(F485," ҳокими ўринбосари")))</f>
        <v>Хоразм вилояти Инвестициялар, саноат ва савдо бош бошқармаси бошлиғи биринчи ўринбосари</v>
      </c>
      <c r="CC485" s="231" t="s">
        <v>219</v>
      </c>
      <c r="CD485" s="231" t="s">
        <v>220</v>
      </c>
      <c r="CE485" s="231" t="s">
        <v>221</v>
      </c>
      <c r="CF485" s="231" t="s">
        <v>1882</v>
      </c>
      <c r="CG485" s="231" t="s">
        <v>206</v>
      </c>
      <c r="CH485" s="231"/>
      <c r="CI485" s="231"/>
      <c r="CJ485" s="231"/>
      <c r="CK485" s="243">
        <v>4</v>
      </c>
      <c r="CL485" s="243">
        <v>5</v>
      </c>
      <c r="CM485" s="244">
        <f t="shared" si="161"/>
        <v>1</v>
      </c>
      <c r="CN485" s="243"/>
      <c r="CO485" s="243">
        <f t="shared" si="162"/>
        <v>1</v>
      </c>
      <c r="CP485" s="245">
        <f t="shared" si="163"/>
        <v>-6</v>
      </c>
      <c r="CR485" s="226"/>
    </row>
    <row r="486" spans="1:96" s="246" customFormat="1" ht="39" customHeight="1" x14ac:dyDescent="0.25">
      <c r="A486" s="227">
        <v>9</v>
      </c>
      <c r="B486" s="228">
        <f t="shared" si="160"/>
        <v>477</v>
      </c>
      <c r="C486" s="229">
        <v>36785</v>
      </c>
      <c r="D486" s="228" t="s">
        <v>222</v>
      </c>
      <c r="E486" s="228" t="s">
        <v>2</v>
      </c>
      <c r="F486" s="230" t="s">
        <v>12</v>
      </c>
      <c r="G486" s="231" t="s">
        <v>2060</v>
      </c>
      <c r="H486" s="231" t="s">
        <v>2061</v>
      </c>
      <c r="I486" s="230" t="s">
        <v>2062</v>
      </c>
      <c r="J486" s="232">
        <f t="shared" si="152"/>
        <v>0</v>
      </c>
      <c r="K486" s="232">
        <v>45078</v>
      </c>
      <c r="L486" s="230" t="s">
        <v>189</v>
      </c>
      <c r="M486" s="242">
        <v>200415466</v>
      </c>
      <c r="N486" s="230" t="s">
        <v>1880</v>
      </c>
      <c r="O486" s="230" t="s">
        <v>212</v>
      </c>
      <c r="P486" s="230" t="s">
        <v>193</v>
      </c>
      <c r="Q486" s="230" t="s">
        <v>355</v>
      </c>
      <c r="R486" s="230">
        <v>0</v>
      </c>
      <c r="S486" s="230">
        <v>0</v>
      </c>
      <c r="T486" s="230">
        <v>0</v>
      </c>
      <c r="U486" s="230">
        <v>0</v>
      </c>
      <c r="V486" s="230">
        <v>0</v>
      </c>
      <c r="W486" s="230">
        <v>0</v>
      </c>
      <c r="X486" s="230">
        <v>0</v>
      </c>
      <c r="Y486" s="234">
        <v>12</v>
      </c>
      <c r="Z486" s="235">
        <f t="shared" si="165"/>
        <v>1785.2</v>
      </c>
      <c r="AA486" s="235">
        <f t="shared" si="165"/>
        <v>1785.2</v>
      </c>
      <c r="AB486" s="236">
        <f t="shared" si="165"/>
        <v>1785.2</v>
      </c>
      <c r="AC486" s="236">
        <f t="shared" si="165"/>
        <v>1785.2</v>
      </c>
      <c r="AD486" s="234">
        <v>500</v>
      </c>
      <c r="AE486" s="234">
        <v>500</v>
      </c>
      <c r="AF486" s="236">
        <v>500</v>
      </c>
      <c r="AG486" s="236">
        <v>500</v>
      </c>
      <c r="AH486" s="234"/>
      <c r="AI486" s="234">
        <v>0</v>
      </c>
      <c r="AJ486" s="237">
        <v>0</v>
      </c>
      <c r="AK486" s="237">
        <v>0</v>
      </c>
      <c r="AL486" s="234">
        <v>108</v>
      </c>
      <c r="AM486" s="234">
        <v>108</v>
      </c>
      <c r="AN486" s="237">
        <v>108</v>
      </c>
      <c r="AO486" s="237">
        <v>108</v>
      </c>
      <c r="AP486" s="234"/>
      <c r="AQ486" s="234">
        <v>0</v>
      </c>
      <c r="AR486" s="236">
        <v>0</v>
      </c>
      <c r="AS486" s="236">
        <v>0</v>
      </c>
      <c r="AT486" s="230"/>
      <c r="AU486" s="230"/>
      <c r="AV486" s="238">
        <f t="shared" si="166"/>
        <v>5</v>
      </c>
      <c r="AW486" s="238">
        <f t="shared" si="166"/>
        <v>5</v>
      </c>
      <c r="AX486" s="234">
        <v>5</v>
      </c>
      <c r="AY486" s="234">
        <v>5</v>
      </c>
      <c r="AZ486" s="229"/>
      <c r="BA486" s="234">
        <v>0</v>
      </c>
      <c r="BB486" s="229"/>
      <c r="BC486" s="234">
        <v>0</v>
      </c>
      <c r="BD486" s="232">
        <v>45078</v>
      </c>
      <c r="BE486" s="232">
        <v>45065</v>
      </c>
      <c r="BF486" s="239" t="s">
        <v>1881</v>
      </c>
      <c r="BG486" s="230" t="s">
        <v>199</v>
      </c>
      <c r="BH486" s="230"/>
      <c r="BI486" s="240"/>
      <c r="BJ486" s="241"/>
      <c r="BK486" s="242" t="s">
        <v>468</v>
      </c>
      <c r="BL486" s="242"/>
      <c r="BM486" s="242" t="s">
        <v>853</v>
      </c>
      <c r="BN486" s="231" t="s">
        <v>200</v>
      </c>
      <c r="BO486" s="231">
        <f t="shared" si="155"/>
        <v>2023</v>
      </c>
      <c r="BP486" s="231">
        <f t="shared" si="156"/>
        <v>2</v>
      </c>
      <c r="BQ486" s="231" t="str">
        <f t="shared" si="167"/>
        <v>MMMM</v>
      </c>
      <c r="BR486" s="231"/>
      <c r="BS486" s="231">
        <f t="shared" si="150"/>
        <v>1</v>
      </c>
      <c r="BT486" s="231"/>
      <c r="BU486" s="231" t="s">
        <v>218</v>
      </c>
      <c r="BV486" s="231"/>
      <c r="BW486" s="231"/>
      <c r="BX486" s="231"/>
      <c r="BY486" s="231"/>
      <c r="BZ486" s="238">
        <f t="shared" si="151"/>
        <v>0</v>
      </c>
      <c r="CA486" s="231"/>
      <c r="CB486" s="231"/>
      <c r="CC486" s="231" t="s">
        <v>358</v>
      </c>
      <c r="CD486" s="231" t="s">
        <v>359</v>
      </c>
      <c r="CE486" s="231" t="s">
        <v>204</v>
      </c>
      <c r="CF486" s="231" t="s">
        <v>1850</v>
      </c>
      <c r="CG486" s="231" t="s">
        <v>472</v>
      </c>
      <c r="CH486" s="231"/>
      <c r="CI486" s="231"/>
      <c r="CJ486" s="231"/>
      <c r="CK486" s="243"/>
      <c r="CL486" s="243"/>
      <c r="CM486" s="244">
        <f t="shared" si="161"/>
        <v>0</v>
      </c>
      <c r="CN486" s="243"/>
      <c r="CO486" s="243">
        <f t="shared" si="162"/>
        <v>0</v>
      </c>
      <c r="CP486" s="245">
        <f t="shared" si="163"/>
        <v>-5</v>
      </c>
      <c r="CR486" s="226"/>
    </row>
    <row r="487" spans="1:96" s="246" customFormat="1" ht="39" customHeight="1" x14ac:dyDescent="0.25">
      <c r="A487" s="227">
        <v>9</v>
      </c>
      <c r="B487" s="228">
        <f t="shared" si="160"/>
        <v>478</v>
      </c>
      <c r="C487" s="229">
        <v>19589</v>
      </c>
      <c r="D487" s="228" t="s">
        <v>185</v>
      </c>
      <c r="E487" s="228" t="s">
        <v>2</v>
      </c>
      <c r="F487" s="230" t="s">
        <v>13</v>
      </c>
      <c r="G487" s="231" t="s">
        <v>2063</v>
      </c>
      <c r="H487" s="231" t="s">
        <v>1665</v>
      </c>
      <c r="I487" s="230" t="s">
        <v>2064</v>
      </c>
      <c r="J487" s="232">
        <f t="shared" si="152"/>
        <v>0</v>
      </c>
      <c r="K487" s="232">
        <v>45231</v>
      </c>
      <c r="L487" s="230" t="s">
        <v>189</v>
      </c>
      <c r="M487" s="233">
        <v>576356025</v>
      </c>
      <c r="N487" s="228" t="s">
        <v>2065</v>
      </c>
      <c r="O487" s="228" t="s">
        <v>212</v>
      </c>
      <c r="P487" s="230" t="s">
        <v>193</v>
      </c>
      <c r="Q487" s="230" t="s">
        <v>355</v>
      </c>
      <c r="R487" s="230"/>
      <c r="S487" s="230" t="s">
        <v>195</v>
      </c>
      <c r="T487" s="230" t="s">
        <v>184</v>
      </c>
      <c r="U487" s="234">
        <v>120</v>
      </c>
      <c r="V487" s="234">
        <v>70</v>
      </c>
      <c r="W487" s="234">
        <v>0</v>
      </c>
      <c r="X487" s="234">
        <v>0</v>
      </c>
      <c r="Y487" s="234">
        <v>10</v>
      </c>
      <c r="Z487" s="235">
        <f t="shared" si="165"/>
        <v>460</v>
      </c>
      <c r="AA487" s="235">
        <f t="shared" si="165"/>
        <v>460</v>
      </c>
      <c r="AB487" s="236">
        <f t="shared" si="165"/>
        <v>400</v>
      </c>
      <c r="AC487" s="236">
        <f t="shared" si="165"/>
        <v>400</v>
      </c>
      <c r="AD487" s="234">
        <v>140</v>
      </c>
      <c r="AE487" s="234">
        <v>140</v>
      </c>
      <c r="AF487" s="237">
        <v>80</v>
      </c>
      <c r="AG487" s="237">
        <v>80</v>
      </c>
      <c r="AH487" s="234">
        <v>320</v>
      </c>
      <c r="AI487" s="234">
        <v>320</v>
      </c>
      <c r="AJ487" s="237">
        <v>320</v>
      </c>
      <c r="AK487" s="237">
        <v>320</v>
      </c>
      <c r="AL487" s="234"/>
      <c r="AM487" s="234">
        <v>0</v>
      </c>
      <c r="AN487" s="237">
        <v>0</v>
      </c>
      <c r="AO487" s="237">
        <v>0</v>
      </c>
      <c r="AP487" s="234"/>
      <c r="AQ487" s="234">
        <v>0</v>
      </c>
      <c r="AR487" s="237">
        <v>0</v>
      </c>
      <c r="AS487" s="237">
        <v>0</v>
      </c>
      <c r="AT487" s="230"/>
      <c r="AU487" s="230"/>
      <c r="AV487" s="238">
        <f t="shared" si="166"/>
        <v>2</v>
      </c>
      <c r="AW487" s="238">
        <f t="shared" si="166"/>
        <v>1</v>
      </c>
      <c r="AX487" s="234">
        <v>2</v>
      </c>
      <c r="AY487" s="234">
        <v>1</v>
      </c>
      <c r="AZ487" s="229"/>
      <c r="BA487" s="229">
        <v>0</v>
      </c>
      <c r="BB487" s="229"/>
      <c r="BC487" s="229">
        <v>0</v>
      </c>
      <c r="BD487" s="232">
        <v>45231</v>
      </c>
      <c r="BE487" s="232">
        <v>44987</v>
      </c>
      <c r="BF487" s="239" t="s">
        <v>418</v>
      </c>
      <c r="BG487" s="230" t="s">
        <v>231</v>
      </c>
      <c r="BH487" s="230">
        <v>0</v>
      </c>
      <c r="BI487" s="240"/>
      <c r="BJ487" s="241">
        <v>0</v>
      </c>
      <c r="BK487" s="242" t="s">
        <v>2066</v>
      </c>
      <c r="BL487" s="242"/>
      <c r="BM487" s="242" t="s">
        <v>332</v>
      </c>
      <c r="BN487" s="231" t="s">
        <v>200</v>
      </c>
      <c r="BO487" s="231">
        <f t="shared" si="155"/>
        <v>2023</v>
      </c>
      <c r="BP487" s="231">
        <f t="shared" si="156"/>
        <v>4</v>
      </c>
      <c r="BQ487" s="231" t="str">
        <f t="shared" si="167"/>
        <v>MMMM</v>
      </c>
      <c r="BR487" s="231"/>
      <c r="BS487" s="231">
        <f t="shared" si="150"/>
        <v>1</v>
      </c>
      <c r="BT487" s="231">
        <v>10</v>
      </c>
      <c r="BU487" s="231" t="s">
        <v>255</v>
      </c>
      <c r="BV487" s="231">
        <v>1</v>
      </c>
      <c r="BW487" s="231"/>
      <c r="BX487" s="231"/>
      <c r="BY487" s="231"/>
      <c r="BZ487" s="238">
        <f t="shared" si="151"/>
        <v>-1</v>
      </c>
      <c r="CA487" s="231"/>
      <c r="CB487" s="231" t="str">
        <f>+IF(BN487="йирик",CONCATENATE(E487," Инвестициялар, саноат ва савдо бош бошқармаси бошлиғи"),IF(BN487="ўрта",CONCATENATE(E487," Инвестициялар, саноат ва савдо бош бошқармаси бошлиғи биринчи ўринбосари"),_xlfn.CONCAT(F487," ҳокими ўринбосари")))</f>
        <v>Янгиариқ тумани ҳокими ўринбосари</v>
      </c>
      <c r="CC487" s="231" t="s">
        <v>358</v>
      </c>
      <c r="CD487" s="231" t="s">
        <v>359</v>
      </c>
      <c r="CE487" s="231" t="s">
        <v>204</v>
      </c>
      <c r="CF487" s="231" t="s">
        <v>2067</v>
      </c>
      <c r="CG487" s="231" t="s">
        <v>206</v>
      </c>
      <c r="CH487" s="231"/>
      <c r="CI487" s="231"/>
      <c r="CJ487" s="231"/>
      <c r="CK487" s="243"/>
      <c r="CL487" s="243"/>
      <c r="CM487" s="244">
        <f t="shared" si="161"/>
        <v>0</v>
      </c>
      <c r="CN487" s="243"/>
      <c r="CO487" s="243">
        <f t="shared" si="162"/>
        <v>0</v>
      </c>
      <c r="CP487" s="245">
        <f t="shared" si="163"/>
        <v>-2</v>
      </c>
      <c r="CR487" s="226"/>
    </row>
    <row r="488" spans="1:96" s="246" customFormat="1" ht="39" customHeight="1" x14ac:dyDescent="0.25">
      <c r="A488" s="227">
        <v>9</v>
      </c>
      <c r="B488" s="228">
        <f t="shared" si="160"/>
        <v>479</v>
      </c>
      <c r="C488" s="229">
        <v>19586</v>
      </c>
      <c r="D488" s="228" t="s">
        <v>185</v>
      </c>
      <c r="E488" s="228" t="s">
        <v>2</v>
      </c>
      <c r="F488" s="230" t="s">
        <v>13</v>
      </c>
      <c r="G488" s="231" t="s">
        <v>2068</v>
      </c>
      <c r="H488" s="231" t="s">
        <v>1665</v>
      </c>
      <c r="I488" s="230" t="s">
        <v>2069</v>
      </c>
      <c r="J488" s="232">
        <f t="shared" si="152"/>
        <v>0</v>
      </c>
      <c r="K488" s="232">
        <v>45231</v>
      </c>
      <c r="L488" s="230" t="s">
        <v>189</v>
      </c>
      <c r="M488" s="233">
        <v>557297053</v>
      </c>
      <c r="N488" s="228" t="s">
        <v>2065</v>
      </c>
      <c r="O488" s="228" t="s">
        <v>212</v>
      </c>
      <c r="P488" s="230" t="s">
        <v>193</v>
      </c>
      <c r="Q488" s="230" t="s">
        <v>355</v>
      </c>
      <c r="R488" s="230"/>
      <c r="S488" s="230" t="s">
        <v>195</v>
      </c>
      <c r="T488" s="230" t="s">
        <v>184</v>
      </c>
      <c r="U488" s="234">
        <v>120</v>
      </c>
      <c r="V488" s="234">
        <v>60</v>
      </c>
      <c r="W488" s="234">
        <v>0</v>
      </c>
      <c r="X488" s="234">
        <v>0</v>
      </c>
      <c r="Y488" s="234">
        <v>16</v>
      </c>
      <c r="Z488" s="235">
        <f t="shared" si="165"/>
        <v>500</v>
      </c>
      <c r="AA488" s="235">
        <f t="shared" si="165"/>
        <v>500</v>
      </c>
      <c r="AB488" s="236">
        <f t="shared" si="165"/>
        <v>400</v>
      </c>
      <c r="AC488" s="236">
        <f t="shared" si="165"/>
        <v>400</v>
      </c>
      <c r="AD488" s="234">
        <v>220</v>
      </c>
      <c r="AE488" s="234">
        <v>220</v>
      </c>
      <c r="AF488" s="237">
        <v>130</v>
      </c>
      <c r="AG488" s="237">
        <v>130</v>
      </c>
      <c r="AH488" s="234">
        <v>280</v>
      </c>
      <c r="AI488" s="234">
        <v>280</v>
      </c>
      <c r="AJ488" s="237">
        <v>270</v>
      </c>
      <c r="AK488" s="237">
        <v>270</v>
      </c>
      <c r="AL488" s="234"/>
      <c r="AM488" s="234">
        <v>0</v>
      </c>
      <c r="AN488" s="237">
        <v>0</v>
      </c>
      <c r="AO488" s="237">
        <v>0</v>
      </c>
      <c r="AP488" s="234"/>
      <c r="AQ488" s="234">
        <v>0</v>
      </c>
      <c r="AR488" s="237">
        <v>0</v>
      </c>
      <c r="AS488" s="237">
        <v>0</v>
      </c>
      <c r="AT488" s="230"/>
      <c r="AU488" s="230"/>
      <c r="AV488" s="238">
        <f t="shared" si="166"/>
        <v>2</v>
      </c>
      <c r="AW488" s="238">
        <f t="shared" si="166"/>
        <v>1</v>
      </c>
      <c r="AX488" s="234">
        <v>2</v>
      </c>
      <c r="AY488" s="234">
        <v>1</v>
      </c>
      <c r="AZ488" s="229"/>
      <c r="BA488" s="229">
        <v>0</v>
      </c>
      <c r="BB488" s="229"/>
      <c r="BC488" s="229">
        <v>0</v>
      </c>
      <c r="BD488" s="232">
        <v>45231</v>
      </c>
      <c r="BE488" s="232">
        <v>44986</v>
      </c>
      <c r="BF488" s="239" t="s">
        <v>196</v>
      </c>
      <c r="BG488" s="230" t="s">
        <v>231</v>
      </c>
      <c r="BH488" s="230">
        <v>0</v>
      </c>
      <c r="BI488" s="240"/>
      <c r="BJ488" s="241">
        <v>0</v>
      </c>
      <c r="BK488" s="242" t="s">
        <v>2066</v>
      </c>
      <c r="BL488" s="242"/>
      <c r="BM488" s="242" t="s">
        <v>332</v>
      </c>
      <c r="BN488" s="231" t="s">
        <v>200</v>
      </c>
      <c r="BO488" s="231">
        <f t="shared" si="155"/>
        <v>2023</v>
      </c>
      <c r="BP488" s="231">
        <f t="shared" si="156"/>
        <v>4</v>
      </c>
      <c r="BQ488" s="231" t="str">
        <f t="shared" si="167"/>
        <v>MMMM</v>
      </c>
      <c r="BR488" s="231"/>
      <c r="BS488" s="231">
        <f t="shared" si="150"/>
        <v>1</v>
      </c>
      <c r="BT488" s="231">
        <v>10</v>
      </c>
      <c r="BU488" s="231" t="s">
        <v>255</v>
      </c>
      <c r="BV488" s="231">
        <v>1</v>
      </c>
      <c r="BW488" s="231"/>
      <c r="BX488" s="231"/>
      <c r="BY488" s="231"/>
      <c r="BZ488" s="238">
        <f t="shared" si="151"/>
        <v>-1</v>
      </c>
      <c r="CA488" s="231"/>
      <c r="CB488" s="231" t="str">
        <f>+IF(BN488="йирик",CONCATENATE(E488," Инвестициялар, саноат ва савдо бош бошқармаси бошлиғи"),IF(BN488="ўрта",CONCATENATE(E488," Инвестициялар, саноат ва савдо бош бошқармаси бошлиғи биринчи ўринбосари"),_xlfn.CONCAT(F488," ҳокими ўринбосари")))</f>
        <v>Янгиариқ тумани ҳокими ўринбосари</v>
      </c>
      <c r="CC488" s="231" t="s">
        <v>358</v>
      </c>
      <c r="CD488" s="231" t="s">
        <v>359</v>
      </c>
      <c r="CE488" s="231" t="s">
        <v>204</v>
      </c>
      <c r="CF488" s="231" t="s">
        <v>2067</v>
      </c>
      <c r="CG488" s="231" t="s">
        <v>206</v>
      </c>
      <c r="CH488" s="231"/>
      <c r="CI488" s="231"/>
      <c r="CJ488" s="231"/>
      <c r="CK488" s="243"/>
      <c r="CL488" s="243"/>
      <c r="CM488" s="244">
        <f t="shared" si="161"/>
        <v>0</v>
      </c>
      <c r="CN488" s="243"/>
      <c r="CO488" s="243">
        <f t="shared" si="162"/>
        <v>0</v>
      </c>
      <c r="CP488" s="245">
        <f t="shared" si="163"/>
        <v>-2</v>
      </c>
      <c r="CR488" s="226"/>
    </row>
    <row r="489" spans="1:96" s="246" customFormat="1" ht="39" customHeight="1" x14ac:dyDescent="0.25">
      <c r="A489" s="227">
        <v>9</v>
      </c>
      <c r="B489" s="228">
        <f t="shared" si="160"/>
        <v>480</v>
      </c>
      <c r="C489" s="229">
        <v>36828</v>
      </c>
      <c r="D489" s="228" t="s">
        <v>222</v>
      </c>
      <c r="E489" s="228" t="s">
        <v>2</v>
      </c>
      <c r="F489" s="230" t="s">
        <v>13</v>
      </c>
      <c r="G489" s="231" t="s">
        <v>2070</v>
      </c>
      <c r="H489" s="231" t="s">
        <v>2071</v>
      </c>
      <c r="I489" s="230" t="s">
        <v>2072</v>
      </c>
      <c r="J489" s="232">
        <f t="shared" si="152"/>
        <v>0</v>
      </c>
      <c r="K489" s="232">
        <v>45168</v>
      </c>
      <c r="L489" s="230" t="s">
        <v>189</v>
      </c>
      <c r="M489" s="242">
        <v>310047362</v>
      </c>
      <c r="N489" s="230" t="s">
        <v>2073</v>
      </c>
      <c r="O489" s="230" t="s">
        <v>277</v>
      </c>
      <c r="P489" s="230" t="s">
        <v>213</v>
      </c>
      <c r="Q489" s="230" t="s">
        <v>550</v>
      </c>
      <c r="R489" s="230">
        <v>0</v>
      </c>
      <c r="S489" s="230">
        <v>0</v>
      </c>
      <c r="T489" s="230">
        <v>0</v>
      </c>
      <c r="U489" s="230">
        <v>0</v>
      </c>
      <c r="V489" s="230">
        <v>0</v>
      </c>
      <c r="W489" s="230">
        <v>0</v>
      </c>
      <c r="X489" s="230">
        <v>0</v>
      </c>
      <c r="Y489" s="234">
        <v>12</v>
      </c>
      <c r="Z489" s="235">
        <f t="shared" si="165"/>
        <v>320</v>
      </c>
      <c r="AA489" s="235">
        <f t="shared" si="165"/>
        <v>320</v>
      </c>
      <c r="AB489" s="236">
        <f t="shared" si="165"/>
        <v>320</v>
      </c>
      <c r="AC489" s="236">
        <f t="shared" si="165"/>
        <v>320</v>
      </c>
      <c r="AD489" s="234">
        <v>100</v>
      </c>
      <c r="AE489" s="234">
        <v>100</v>
      </c>
      <c r="AF489" s="236">
        <v>320</v>
      </c>
      <c r="AG489" s="236">
        <v>320</v>
      </c>
      <c r="AH489" s="234">
        <v>220</v>
      </c>
      <c r="AI489" s="234">
        <v>220</v>
      </c>
      <c r="AJ489" s="237">
        <v>0</v>
      </c>
      <c r="AK489" s="237">
        <v>0</v>
      </c>
      <c r="AL489" s="234"/>
      <c r="AM489" s="234">
        <v>0</v>
      </c>
      <c r="AN489" s="237">
        <v>0</v>
      </c>
      <c r="AO489" s="237">
        <v>0</v>
      </c>
      <c r="AP489" s="234"/>
      <c r="AQ489" s="234">
        <v>0</v>
      </c>
      <c r="AR489" s="236">
        <v>0</v>
      </c>
      <c r="AS489" s="236">
        <v>0</v>
      </c>
      <c r="AT489" s="230"/>
      <c r="AU489" s="230"/>
      <c r="AV489" s="238">
        <f t="shared" si="166"/>
        <v>6</v>
      </c>
      <c r="AW489" s="238">
        <f t="shared" si="166"/>
        <v>6</v>
      </c>
      <c r="AX489" s="234">
        <v>6</v>
      </c>
      <c r="AY489" s="234">
        <v>6</v>
      </c>
      <c r="AZ489" s="229"/>
      <c r="BA489" s="234">
        <v>0</v>
      </c>
      <c r="BB489" s="229"/>
      <c r="BC489" s="234">
        <v>0</v>
      </c>
      <c r="BD489" s="232">
        <v>45168</v>
      </c>
      <c r="BE489" s="232">
        <v>45092</v>
      </c>
      <c r="BF489" s="239" t="s">
        <v>216</v>
      </c>
      <c r="BG489" s="230" t="s">
        <v>217</v>
      </c>
      <c r="BH489" s="230"/>
      <c r="BI489" s="240"/>
      <c r="BJ489" s="241"/>
      <c r="BK489" s="242" t="s">
        <v>2066</v>
      </c>
      <c r="BL489" s="242"/>
      <c r="BM489" s="242" t="s">
        <v>332</v>
      </c>
      <c r="BN489" s="231" t="s">
        <v>200</v>
      </c>
      <c r="BO489" s="231">
        <f t="shared" si="155"/>
        <v>2023</v>
      </c>
      <c r="BP489" s="231">
        <f t="shared" si="156"/>
        <v>3</v>
      </c>
      <c r="BQ489" s="231" t="str">
        <f t="shared" si="167"/>
        <v>MMMM</v>
      </c>
      <c r="BR489" s="231"/>
      <c r="BS489" s="231">
        <f t="shared" si="150"/>
        <v>30</v>
      </c>
      <c r="BT489" s="231"/>
      <c r="BU489" s="231" t="s">
        <v>241</v>
      </c>
      <c r="BV489" s="231"/>
      <c r="BW489" s="231"/>
      <c r="BX489" s="231"/>
      <c r="BY489" s="231"/>
      <c r="BZ489" s="238">
        <f t="shared" si="151"/>
        <v>0</v>
      </c>
      <c r="CA489" s="231"/>
      <c r="CB489" s="231"/>
      <c r="CC489" s="231" t="s">
        <v>552</v>
      </c>
      <c r="CD489" s="231" t="s">
        <v>553</v>
      </c>
      <c r="CE489" s="231" t="s">
        <v>554</v>
      </c>
      <c r="CF489" s="231" t="s">
        <v>2074</v>
      </c>
      <c r="CG489" s="231" t="s">
        <v>204</v>
      </c>
      <c r="CH489" s="231"/>
      <c r="CI489" s="231"/>
      <c r="CJ489" s="231"/>
      <c r="CK489" s="243">
        <v>3</v>
      </c>
      <c r="CL489" s="243"/>
      <c r="CM489" s="244">
        <f t="shared" si="161"/>
        <v>-3</v>
      </c>
      <c r="CN489" s="243">
        <v>1</v>
      </c>
      <c r="CO489" s="243">
        <f t="shared" si="162"/>
        <v>-2</v>
      </c>
      <c r="CP489" s="245">
        <f t="shared" si="163"/>
        <v>-8</v>
      </c>
      <c r="CR489" s="226"/>
    </row>
    <row r="490" spans="1:96" s="246" customFormat="1" ht="39" customHeight="1" x14ac:dyDescent="0.25">
      <c r="A490" s="227">
        <v>9</v>
      </c>
      <c r="B490" s="228">
        <f t="shared" si="160"/>
        <v>481</v>
      </c>
      <c r="C490" s="229">
        <v>19579</v>
      </c>
      <c r="D490" s="228" t="s">
        <v>185</v>
      </c>
      <c r="E490" s="228" t="s">
        <v>2</v>
      </c>
      <c r="F490" s="230" t="s">
        <v>13</v>
      </c>
      <c r="G490" s="231" t="s">
        <v>2075</v>
      </c>
      <c r="H490" s="231" t="s">
        <v>1665</v>
      </c>
      <c r="I490" s="230" t="s">
        <v>2076</v>
      </c>
      <c r="J490" s="232">
        <f t="shared" si="152"/>
        <v>0</v>
      </c>
      <c r="K490" s="232">
        <v>45231</v>
      </c>
      <c r="L490" s="230" t="s">
        <v>189</v>
      </c>
      <c r="M490" s="233">
        <v>309890224</v>
      </c>
      <c r="N490" s="228" t="s">
        <v>2073</v>
      </c>
      <c r="O490" s="228" t="s">
        <v>212</v>
      </c>
      <c r="P490" s="230" t="s">
        <v>193</v>
      </c>
      <c r="Q490" s="230" t="s">
        <v>355</v>
      </c>
      <c r="R490" s="230"/>
      <c r="S490" s="230" t="s">
        <v>195</v>
      </c>
      <c r="T490" s="230" t="s">
        <v>184</v>
      </c>
      <c r="U490" s="234">
        <v>210</v>
      </c>
      <c r="V490" s="234">
        <v>110</v>
      </c>
      <c r="W490" s="234">
        <v>0</v>
      </c>
      <c r="X490" s="234">
        <v>0</v>
      </c>
      <c r="Y490" s="234">
        <v>11</v>
      </c>
      <c r="Z490" s="235">
        <f t="shared" si="165"/>
        <v>785</v>
      </c>
      <c r="AA490" s="235">
        <f t="shared" si="165"/>
        <v>785</v>
      </c>
      <c r="AB490" s="236">
        <f t="shared" si="165"/>
        <v>600</v>
      </c>
      <c r="AC490" s="236">
        <f t="shared" si="165"/>
        <v>600</v>
      </c>
      <c r="AD490" s="234">
        <v>290</v>
      </c>
      <c r="AE490" s="234">
        <v>290</v>
      </c>
      <c r="AF490" s="237">
        <v>105</v>
      </c>
      <c r="AG490" s="237">
        <v>105</v>
      </c>
      <c r="AH490" s="234">
        <v>495</v>
      </c>
      <c r="AI490" s="234">
        <v>495</v>
      </c>
      <c r="AJ490" s="237">
        <v>495</v>
      </c>
      <c r="AK490" s="237">
        <v>495</v>
      </c>
      <c r="AL490" s="234"/>
      <c r="AM490" s="234">
        <v>0</v>
      </c>
      <c r="AN490" s="237">
        <v>0</v>
      </c>
      <c r="AO490" s="237">
        <v>0</v>
      </c>
      <c r="AP490" s="234"/>
      <c r="AQ490" s="234">
        <v>0</v>
      </c>
      <c r="AR490" s="237">
        <v>0</v>
      </c>
      <c r="AS490" s="237">
        <v>0</v>
      </c>
      <c r="AT490" s="230"/>
      <c r="AU490" s="230"/>
      <c r="AV490" s="238">
        <f t="shared" si="166"/>
        <v>3</v>
      </c>
      <c r="AW490" s="238">
        <f t="shared" si="166"/>
        <v>5</v>
      </c>
      <c r="AX490" s="234">
        <v>3</v>
      </c>
      <c r="AY490" s="234">
        <v>5</v>
      </c>
      <c r="AZ490" s="229"/>
      <c r="BA490" s="234">
        <v>0</v>
      </c>
      <c r="BB490" s="229"/>
      <c r="BC490" s="234">
        <v>0</v>
      </c>
      <c r="BD490" s="232">
        <v>45231</v>
      </c>
      <c r="BE490" s="232">
        <v>45064</v>
      </c>
      <c r="BF490" s="239" t="s">
        <v>230</v>
      </c>
      <c r="BG490" s="230" t="s">
        <v>231</v>
      </c>
      <c r="BH490" s="230">
        <v>0</v>
      </c>
      <c r="BI490" s="240"/>
      <c r="BJ490" s="241">
        <v>0</v>
      </c>
      <c r="BK490" s="242" t="s">
        <v>2066</v>
      </c>
      <c r="BL490" s="242"/>
      <c r="BM490" s="242" t="s">
        <v>332</v>
      </c>
      <c r="BN490" s="231" t="s">
        <v>200</v>
      </c>
      <c r="BO490" s="231">
        <f t="shared" si="155"/>
        <v>2023</v>
      </c>
      <c r="BP490" s="231">
        <f t="shared" si="156"/>
        <v>4</v>
      </c>
      <c r="BQ490" s="231" t="str">
        <f t="shared" si="167"/>
        <v>MMMM</v>
      </c>
      <c r="BR490" s="231"/>
      <c r="BS490" s="231">
        <f t="shared" si="150"/>
        <v>1</v>
      </c>
      <c r="BT490" s="231"/>
      <c r="BU490" s="231" t="s">
        <v>218</v>
      </c>
      <c r="BV490" s="231"/>
      <c r="BW490" s="231"/>
      <c r="BX490" s="231"/>
      <c r="BY490" s="231"/>
      <c r="BZ490" s="238">
        <f t="shared" si="151"/>
        <v>2</v>
      </c>
      <c r="CA490" s="231"/>
      <c r="CB490" s="231" t="str">
        <f>+IF(BN490="йирик",CONCATENATE(E490," Инвестициялар, саноат ва савдо бош бошқармаси бошлиғи"),IF(BN490="ўрта",CONCATENATE(E490," Инвестициялар, саноат ва савдо бош бошқармаси бошлиғи биринчи ўринбосари"),_xlfn.CONCAT(F490," ҳокими ўринбосари")))</f>
        <v>Янгиариқ тумани ҳокими ўринбосари</v>
      </c>
      <c r="CC490" s="231" t="s">
        <v>358</v>
      </c>
      <c r="CD490" s="231" t="s">
        <v>359</v>
      </c>
      <c r="CE490" s="231" t="s">
        <v>204</v>
      </c>
      <c r="CF490" s="231" t="s">
        <v>2067</v>
      </c>
      <c r="CG490" s="231" t="s">
        <v>206</v>
      </c>
      <c r="CH490" s="231"/>
      <c r="CI490" s="231"/>
      <c r="CJ490" s="231"/>
      <c r="CK490" s="243">
        <v>0</v>
      </c>
      <c r="CL490" s="243">
        <v>2</v>
      </c>
      <c r="CM490" s="244">
        <f t="shared" si="161"/>
        <v>2</v>
      </c>
      <c r="CN490" s="243"/>
      <c r="CO490" s="243">
        <f t="shared" si="162"/>
        <v>2</v>
      </c>
      <c r="CP490" s="245">
        <f t="shared" si="163"/>
        <v>-1</v>
      </c>
      <c r="CR490" s="226"/>
    </row>
    <row r="491" spans="1:96" s="246" customFormat="1" ht="39" customHeight="1" x14ac:dyDescent="0.25">
      <c r="A491" s="227">
        <v>9</v>
      </c>
      <c r="B491" s="228">
        <f t="shared" si="160"/>
        <v>482</v>
      </c>
      <c r="C491" s="229">
        <v>19555</v>
      </c>
      <c r="D491" s="228" t="s">
        <v>185</v>
      </c>
      <c r="E491" s="228" t="s">
        <v>2</v>
      </c>
      <c r="F491" s="230" t="s">
        <v>13</v>
      </c>
      <c r="G491" s="231" t="s">
        <v>2077</v>
      </c>
      <c r="H491" s="231" t="s">
        <v>2078</v>
      </c>
      <c r="I491" s="230" t="s">
        <v>2079</v>
      </c>
      <c r="J491" s="232">
        <f t="shared" si="152"/>
        <v>0</v>
      </c>
      <c r="K491" s="232">
        <v>45261</v>
      </c>
      <c r="L491" s="230" t="s">
        <v>189</v>
      </c>
      <c r="M491" s="233">
        <v>309321646</v>
      </c>
      <c r="N491" s="228" t="s">
        <v>2080</v>
      </c>
      <c r="O491" s="228" t="s">
        <v>192</v>
      </c>
      <c r="P491" s="230" t="s">
        <v>240</v>
      </c>
      <c r="Q491" s="230" t="s">
        <v>348</v>
      </c>
      <c r="R491" s="230" t="s">
        <v>349</v>
      </c>
      <c r="S491" s="230" t="s">
        <v>350</v>
      </c>
      <c r="T491" s="230">
        <v>0.1</v>
      </c>
      <c r="U491" s="234">
        <v>120</v>
      </c>
      <c r="V491" s="234">
        <v>60</v>
      </c>
      <c r="W491" s="234">
        <v>0</v>
      </c>
      <c r="X491" s="234">
        <v>0</v>
      </c>
      <c r="Y491" s="234">
        <v>10</v>
      </c>
      <c r="Z491" s="235">
        <f t="shared" si="165"/>
        <v>400</v>
      </c>
      <c r="AA491" s="235">
        <f t="shared" si="165"/>
        <v>400</v>
      </c>
      <c r="AB491" s="236">
        <f t="shared" si="165"/>
        <v>400</v>
      </c>
      <c r="AC491" s="236">
        <f t="shared" si="165"/>
        <v>400</v>
      </c>
      <c r="AD491" s="234">
        <v>200</v>
      </c>
      <c r="AE491" s="234">
        <v>200</v>
      </c>
      <c r="AF491" s="237">
        <v>400</v>
      </c>
      <c r="AG491" s="237">
        <v>400</v>
      </c>
      <c r="AH491" s="234">
        <v>200</v>
      </c>
      <c r="AI491" s="234">
        <v>200</v>
      </c>
      <c r="AJ491" s="237">
        <v>0</v>
      </c>
      <c r="AK491" s="237">
        <v>0</v>
      </c>
      <c r="AL491" s="234"/>
      <c r="AM491" s="234">
        <v>0</v>
      </c>
      <c r="AN491" s="237">
        <v>0</v>
      </c>
      <c r="AO491" s="237">
        <v>0</v>
      </c>
      <c r="AP491" s="234"/>
      <c r="AQ491" s="234">
        <v>0</v>
      </c>
      <c r="AR491" s="237">
        <v>0</v>
      </c>
      <c r="AS491" s="237">
        <v>0</v>
      </c>
      <c r="AT491" s="230"/>
      <c r="AU491" s="230"/>
      <c r="AV491" s="238">
        <f t="shared" si="166"/>
        <v>4</v>
      </c>
      <c r="AW491" s="238">
        <f t="shared" si="166"/>
        <v>5</v>
      </c>
      <c r="AX491" s="234">
        <v>4</v>
      </c>
      <c r="AY491" s="234">
        <v>5</v>
      </c>
      <c r="AZ491" s="229"/>
      <c r="BA491" s="234">
        <v>0</v>
      </c>
      <c r="BB491" s="229"/>
      <c r="BC491" s="234">
        <v>0</v>
      </c>
      <c r="BD491" s="232">
        <v>45261</v>
      </c>
      <c r="BE491" s="232">
        <v>45050</v>
      </c>
      <c r="BF491" s="239" t="s">
        <v>284</v>
      </c>
      <c r="BG491" s="230" t="s">
        <v>217</v>
      </c>
      <c r="BH491" s="230">
        <v>0</v>
      </c>
      <c r="BI491" s="240"/>
      <c r="BJ491" s="241">
        <v>0</v>
      </c>
      <c r="BK491" s="242" t="s">
        <v>2066</v>
      </c>
      <c r="BL491" s="242"/>
      <c r="BM491" s="242" t="s">
        <v>332</v>
      </c>
      <c r="BN491" s="231" t="s">
        <v>200</v>
      </c>
      <c r="BO491" s="231">
        <f t="shared" si="155"/>
        <v>2023</v>
      </c>
      <c r="BP491" s="231">
        <f t="shared" si="156"/>
        <v>4</v>
      </c>
      <c r="BQ491" s="231" t="str">
        <f t="shared" si="167"/>
        <v>MMMM</v>
      </c>
      <c r="BR491" s="231"/>
      <c r="BS491" s="231">
        <f t="shared" si="150"/>
        <v>1</v>
      </c>
      <c r="BT491" s="231"/>
      <c r="BU491" s="231" t="s">
        <v>218</v>
      </c>
      <c r="BV491" s="231"/>
      <c r="BW491" s="231"/>
      <c r="BX491" s="231"/>
      <c r="BY491" s="231"/>
      <c r="BZ491" s="238">
        <f t="shared" si="151"/>
        <v>1</v>
      </c>
      <c r="CA491" s="231"/>
      <c r="CB491" s="231" t="str">
        <f>+IF(BN491="йирик",CONCATENATE(E491," Инвестициялар, саноат ва савдо бош бошқармаси бошлиғи"),IF(BN491="ўрта",CONCATENATE(E491," Инвестициялар, саноат ва савдо бош бошқармаси бошлиғи биринчи ўринбосари"),_xlfn.CONCAT(F491," ҳокими ўринбосари")))</f>
        <v>Янгиариқ тумани ҳокими ўринбосари</v>
      </c>
      <c r="CC491" s="231" t="s">
        <v>219</v>
      </c>
      <c r="CD491" s="231" t="s">
        <v>220</v>
      </c>
      <c r="CE491" s="231" t="s">
        <v>221</v>
      </c>
      <c r="CF491" s="231" t="s">
        <v>2081</v>
      </c>
      <c r="CG491" s="231" t="s">
        <v>472</v>
      </c>
      <c r="CH491" s="231"/>
      <c r="CI491" s="231"/>
      <c r="CJ491" s="231"/>
      <c r="CK491" s="243">
        <v>1</v>
      </c>
      <c r="CL491" s="243">
        <v>5</v>
      </c>
      <c r="CM491" s="244">
        <f t="shared" si="161"/>
        <v>4</v>
      </c>
      <c r="CN491" s="243"/>
      <c r="CO491" s="243">
        <f t="shared" si="162"/>
        <v>4</v>
      </c>
      <c r="CP491" s="245">
        <f t="shared" si="163"/>
        <v>0</v>
      </c>
      <c r="CR491" s="226"/>
    </row>
    <row r="492" spans="1:96" s="246" customFormat="1" ht="39" customHeight="1" x14ac:dyDescent="0.25">
      <c r="A492" s="227">
        <v>9</v>
      </c>
      <c r="B492" s="228">
        <f t="shared" si="160"/>
        <v>483</v>
      </c>
      <c r="C492" s="229">
        <v>19541</v>
      </c>
      <c r="D492" s="228" t="s">
        <v>185</v>
      </c>
      <c r="E492" s="228" t="s">
        <v>2</v>
      </c>
      <c r="F492" s="230" t="s">
        <v>13</v>
      </c>
      <c r="G492" s="231" t="s">
        <v>2082</v>
      </c>
      <c r="H492" s="231" t="s">
        <v>2083</v>
      </c>
      <c r="I492" s="230" t="s">
        <v>2084</v>
      </c>
      <c r="J492" s="232">
        <f t="shared" si="152"/>
        <v>0</v>
      </c>
      <c r="K492" s="232">
        <v>44997</v>
      </c>
      <c r="L492" s="230" t="s">
        <v>189</v>
      </c>
      <c r="M492" s="233">
        <v>309044437</v>
      </c>
      <c r="N492" s="228" t="s">
        <v>2085</v>
      </c>
      <c r="O492" s="228" t="s">
        <v>252</v>
      </c>
      <c r="P492" s="230" t="s">
        <v>193</v>
      </c>
      <c r="Q492" s="230" t="s">
        <v>288</v>
      </c>
      <c r="R492" s="230" t="s">
        <v>289</v>
      </c>
      <c r="S492" s="230" t="s">
        <v>290</v>
      </c>
      <c r="T492" s="230">
        <v>4500</v>
      </c>
      <c r="U492" s="234">
        <v>500</v>
      </c>
      <c r="V492" s="234">
        <v>410</v>
      </c>
      <c r="W492" s="234">
        <v>0</v>
      </c>
      <c r="X492" s="234">
        <v>0</v>
      </c>
      <c r="Y492" s="234">
        <v>33</v>
      </c>
      <c r="Z492" s="235">
        <f t="shared" si="165"/>
        <v>1750</v>
      </c>
      <c r="AA492" s="235">
        <f t="shared" si="165"/>
        <v>1750</v>
      </c>
      <c r="AB492" s="236">
        <f t="shared" si="165"/>
        <v>1750</v>
      </c>
      <c r="AC492" s="236">
        <f t="shared" si="165"/>
        <v>1750</v>
      </c>
      <c r="AD492" s="234">
        <v>750</v>
      </c>
      <c r="AE492" s="234">
        <v>750</v>
      </c>
      <c r="AF492" s="237">
        <v>750</v>
      </c>
      <c r="AG492" s="237">
        <v>750</v>
      </c>
      <c r="AH492" s="234">
        <v>1000</v>
      </c>
      <c r="AI492" s="234">
        <v>1000</v>
      </c>
      <c r="AJ492" s="237">
        <v>1000</v>
      </c>
      <c r="AK492" s="237">
        <v>1000</v>
      </c>
      <c r="AL492" s="234"/>
      <c r="AM492" s="234">
        <v>0</v>
      </c>
      <c r="AN492" s="237">
        <v>0</v>
      </c>
      <c r="AO492" s="237">
        <v>0</v>
      </c>
      <c r="AP492" s="234"/>
      <c r="AQ492" s="234">
        <v>0</v>
      </c>
      <c r="AR492" s="237">
        <v>0</v>
      </c>
      <c r="AS492" s="237">
        <v>0</v>
      </c>
      <c r="AT492" s="230"/>
      <c r="AU492" s="230"/>
      <c r="AV492" s="238">
        <f t="shared" si="166"/>
        <v>6</v>
      </c>
      <c r="AW492" s="238">
        <f t="shared" si="166"/>
        <v>6</v>
      </c>
      <c r="AX492" s="234">
        <v>6</v>
      </c>
      <c r="AY492" s="234">
        <v>6</v>
      </c>
      <c r="AZ492" s="229"/>
      <c r="BA492" s="229">
        <v>0</v>
      </c>
      <c r="BB492" s="229"/>
      <c r="BC492" s="229">
        <v>0</v>
      </c>
      <c r="BD492" s="232">
        <v>44997</v>
      </c>
      <c r="BE492" s="232">
        <v>44980</v>
      </c>
      <c r="BF492" s="239" t="s">
        <v>422</v>
      </c>
      <c r="BG492" s="230" t="s">
        <v>394</v>
      </c>
      <c r="BH492" s="230">
        <v>0</v>
      </c>
      <c r="BI492" s="240"/>
      <c r="BJ492" s="241">
        <v>0</v>
      </c>
      <c r="BK492" s="242" t="s">
        <v>2066</v>
      </c>
      <c r="BL492" s="242"/>
      <c r="BM492" s="242" t="s">
        <v>332</v>
      </c>
      <c r="BN492" s="231" t="s">
        <v>200</v>
      </c>
      <c r="BO492" s="231">
        <f t="shared" si="155"/>
        <v>2023</v>
      </c>
      <c r="BP492" s="231">
        <f t="shared" si="156"/>
        <v>1</v>
      </c>
      <c r="BQ492" s="231" t="str">
        <f t="shared" si="167"/>
        <v>MMMM</v>
      </c>
      <c r="BR492" s="231"/>
      <c r="BS492" s="231">
        <f t="shared" si="150"/>
        <v>12</v>
      </c>
      <c r="BT492" s="231">
        <v>24</v>
      </c>
      <c r="BU492" s="231" t="s">
        <v>201</v>
      </c>
      <c r="BV492" s="231">
        <v>1</v>
      </c>
      <c r="BW492" s="231"/>
      <c r="BX492" s="231"/>
      <c r="BY492" s="231"/>
      <c r="BZ492" s="238">
        <f t="shared" si="151"/>
        <v>0</v>
      </c>
      <c r="CA492" s="231"/>
      <c r="CB492" s="231" t="str">
        <f>+IF(BN492="йирик",CONCATENATE(E492," Инвестициялар, саноат ва савдо бош бошқармаси бошлиғи"),IF(BN492="ўрта",CONCATENATE(E492," Инвестициялар, саноат ва савдо бош бошқармаси бошлиғи биринчи ўринбосари"),_xlfn.CONCAT(F492," ҳокими ўринбосари")))</f>
        <v>Янгиариқ тумани ҳокими ўринбосари</v>
      </c>
      <c r="CC492" s="231" t="s">
        <v>233</v>
      </c>
      <c r="CD492" s="231" t="s">
        <v>292</v>
      </c>
      <c r="CE492" s="231" t="s">
        <v>206</v>
      </c>
      <c r="CF492" s="231" t="s">
        <v>2081</v>
      </c>
      <c r="CG492" s="231" t="s">
        <v>472</v>
      </c>
      <c r="CH492" s="231"/>
      <c r="CI492" s="231"/>
      <c r="CJ492" s="231"/>
      <c r="CK492" s="243">
        <v>1</v>
      </c>
      <c r="CL492" s="243">
        <v>5</v>
      </c>
      <c r="CM492" s="244">
        <f t="shared" si="161"/>
        <v>4</v>
      </c>
      <c r="CN492" s="243">
        <v>1</v>
      </c>
      <c r="CO492" s="243">
        <f t="shared" si="162"/>
        <v>5</v>
      </c>
      <c r="CP492" s="245">
        <f t="shared" si="163"/>
        <v>-1</v>
      </c>
      <c r="CR492" s="226"/>
    </row>
    <row r="493" spans="1:96" s="246" customFormat="1" ht="39" customHeight="1" x14ac:dyDescent="0.25">
      <c r="A493" s="227">
        <v>13</v>
      </c>
      <c r="B493" s="228">
        <f t="shared" si="160"/>
        <v>484</v>
      </c>
      <c r="C493" s="229">
        <v>19562</v>
      </c>
      <c r="D493" s="228" t="s">
        <v>185</v>
      </c>
      <c r="E493" s="228" t="s">
        <v>2</v>
      </c>
      <c r="F493" s="230" t="s">
        <v>13</v>
      </c>
      <c r="G493" s="231" t="s">
        <v>2086</v>
      </c>
      <c r="H493" s="231" t="s">
        <v>2087</v>
      </c>
      <c r="I493" s="230" t="s">
        <v>2088</v>
      </c>
      <c r="J493" s="232">
        <f t="shared" si="152"/>
        <v>0</v>
      </c>
      <c r="K493" s="232">
        <v>45108</v>
      </c>
      <c r="L493" s="230" t="s">
        <v>189</v>
      </c>
      <c r="M493" s="233">
        <v>308555600</v>
      </c>
      <c r="N493" s="228" t="s">
        <v>2089</v>
      </c>
      <c r="O493" s="228" t="s">
        <v>252</v>
      </c>
      <c r="P493" s="230" t="s">
        <v>240</v>
      </c>
      <c r="Q493" s="230" t="s">
        <v>348</v>
      </c>
      <c r="R493" s="230" t="s">
        <v>349</v>
      </c>
      <c r="S493" s="230" t="s">
        <v>350</v>
      </c>
      <c r="T493" s="230">
        <v>0.1</v>
      </c>
      <c r="U493" s="234">
        <v>150</v>
      </c>
      <c r="V493" s="234">
        <v>50</v>
      </c>
      <c r="W493" s="234">
        <v>0</v>
      </c>
      <c r="X493" s="234">
        <v>0</v>
      </c>
      <c r="Y493" s="234">
        <v>14</v>
      </c>
      <c r="Z493" s="235">
        <f t="shared" si="165"/>
        <v>400</v>
      </c>
      <c r="AA493" s="235">
        <f t="shared" si="165"/>
        <v>400</v>
      </c>
      <c r="AB493" s="236">
        <f t="shared" si="165"/>
        <v>400</v>
      </c>
      <c r="AC493" s="236">
        <f t="shared" si="165"/>
        <v>400</v>
      </c>
      <c r="AD493" s="234">
        <v>200</v>
      </c>
      <c r="AE493" s="234">
        <v>200</v>
      </c>
      <c r="AF493" s="237">
        <v>200</v>
      </c>
      <c r="AG493" s="237">
        <v>200</v>
      </c>
      <c r="AH493" s="234">
        <v>200</v>
      </c>
      <c r="AI493" s="234">
        <v>200</v>
      </c>
      <c r="AJ493" s="237">
        <v>200</v>
      </c>
      <c r="AK493" s="237">
        <v>200</v>
      </c>
      <c r="AL493" s="234"/>
      <c r="AM493" s="234">
        <v>0</v>
      </c>
      <c r="AN493" s="237">
        <v>0</v>
      </c>
      <c r="AO493" s="237">
        <v>0</v>
      </c>
      <c r="AP493" s="234"/>
      <c r="AQ493" s="234">
        <v>0</v>
      </c>
      <c r="AR493" s="237">
        <v>0</v>
      </c>
      <c r="AS493" s="237">
        <v>0</v>
      </c>
      <c r="AT493" s="230"/>
      <c r="AU493" s="230"/>
      <c r="AV493" s="238">
        <f t="shared" si="166"/>
        <v>2</v>
      </c>
      <c r="AW493" s="238">
        <f t="shared" si="166"/>
        <v>3</v>
      </c>
      <c r="AX493" s="234">
        <v>2</v>
      </c>
      <c r="AY493" s="234">
        <v>3</v>
      </c>
      <c r="AZ493" s="229"/>
      <c r="BA493" s="234">
        <v>0</v>
      </c>
      <c r="BB493" s="229"/>
      <c r="BC493" s="234">
        <v>0</v>
      </c>
      <c r="BD493" s="232">
        <v>45108</v>
      </c>
      <c r="BE493" s="232">
        <v>45022</v>
      </c>
      <c r="BF493" s="239" t="s">
        <v>253</v>
      </c>
      <c r="BG493" s="230" t="s">
        <v>231</v>
      </c>
      <c r="BH493" s="230">
        <v>0</v>
      </c>
      <c r="BI493" s="240"/>
      <c r="BJ493" s="241">
        <v>0</v>
      </c>
      <c r="BK493" s="242" t="s">
        <v>2066</v>
      </c>
      <c r="BL493" s="242"/>
      <c r="BM493" s="242" t="s">
        <v>332</v>
      </c>
      <c r="BN493" s="231" t="s">
        <v>200</v>
      </c>
      <c r="BO493" s="231">
        <f t="shared" si="155"/>
        <v>2023</v>
      </c>
      <c r="BP493" s="231">
        <f t="shared" si="156"/>
        <v>3</v>
      </c>
      <c r="BQ493" s="231" t="str">
        <f t="shared" si="167"/>
        <v>MMMM</v>
      </c>
      <c r="BR493" s="231"/>
      <c r="BS493" s="231">
        <f t="shared" si="150"/>
        <v>1</v>
      </c>
      <c r="BT493" s="231">
        <v>7</v>
      </c>
      <c r="BU493" s="231" t="s">
        <v>2090</v>
      </c>
      <c r="BV493" s="231">
        <v>2</v>
      </c>
      <c r="BW493" s="231"/>
      <c r="BX493" s="231"/>
      <c r="BY493" s="231"/>
      <c r="BZ493" s="238">
        <f t="shared" si="151"/>
        <v>1</v>
      </c>
      <c r="CA493" s="231"/>
      <c r="CB493" s="231" t="str">
        <f>+IF(BN493="йирик",CONCATENATE(E493," Инвестициялар, саноат ва савдо бош бошқармаси бошлиғи"),IF(BN493="ўрта",CONCATENATE(E493," Инвестициялар, саноат ва савдо бош бошқармаси бошлиғи биринчи ўринбосари"),_xlfn.CONCAT(F493," ҳокими ўринбосари")))</f>
        <v>Янгиариқ тумани ҳокими ўринбосари</v>
      </c>
      <c r="CC493" s="231" t="s">
        <v>219</v>
      </c>
      <c r="CD493" s="231" t="s">
        <v>220</v>
      </c>
      <c r="CE493" s="231" t="s">
        <v>221</v>
      </c>
      <c r="CF493" s="231" t="s">
        <v>2081</v>
      </c>
      <c r="CG493" s="231" t="s">
        <v>472</v>
      </c>
      <c r="CH493" s="231"/>
      <c r="CI493" s="231"/>
      <c r="CJ493" s="231"/>
      <c r="CK493" s="243"/>
      <c r="CL493" s="243"/>
      <c r="CM493" s="244">
        <f t="shared" si="161"/>
        <v>0</v>
      </c>
      <c r="CN493" s="243"/>
      <c r="CO493" s="243">
        <f t="shared" si="162"/>
        <v>0</v>
      </c>
      <c r="CP493" s="245">
        <f t="shared" si="163"/>
        <v>-2</v>
      </c>
      <c r="CR493" s="226"/>
    </row>
    <row r="494" spans="1:96" s="246" customFormat="1" ht="39" customHeight="1" x14ac:dyDescent="0.25">
      <c r="A494" s="227">
        <v>13</v>
      </c>
      <c r="B494" s="228">
        <f t="shared" si="160"/>
        <v>485</v>
      </c>
      <c r="C494" s="229">
        <v>19578</v>
      </c>
      <c r="D494" s="228" t="s">
        <v>185</v>
      </c>
      <c r="E494" s="228" t="s">
        <v>2</v>
      </c>
      <c r="F494" s="230" t="s">
        <v>13</v>
      </c>
      <c r="G494" s="231" t="s">
        <v>2091</v>
      </c>
      <c r="H494" s="231" t="s">
        <v>875</v>
      </c>
      <c r="I494" s="230" t="s">
        <v>2092</v>
      </c>
      <c r="J494" s="232">
        <f t="shared" si="152"/>
        <v>0</v>
      </c>
      <c r="K494" s="232">
        <v>45092</v>
      </c>
      <c r="L494" s="230" t="s">
        <v>189</v>
      </c>
      <c r="M494" s="233">
        <v>308361083</v>
      </c>
      <c r="N494" s="228" t="s">
        <v>2093</v>
      </c>
      <c r="O494" s="228" t="s">
        <v>252</v>
      </c>
      <c r="P494" s="230" t="s">
        <v>193</v>
      </c>
      <c r="Q494" s="230" t="s">
        <v>227</v>
      </c>
      <c r="R494" s="230" t="s">
        <v>228</v>
      </c>
      <c r="S494" s="230" t="s">
        <v>318</v>
      </c>
      <c r="T494" s="230">
        <v>150</v>
      </c>
      <c r="U494" s="234">
        <v>220</v>
      </c>
      <c r="V494" s="234">
        <v>115</v>
      </c>
      <c r="W494" s="234">
        <v>0</v>
      </c>
      <c r="X494" s="234">
        <v>0</v>
      </c>
      <c r="Y494" s="234">
        <v>13</v>
      </c>
      <c r="Z494" s="235">
        <f t="shared" si="165"/>
        <v>800</v>
      </c>
      <c r="AA494" s="235">
        <f t="shared" si="165"/>
        <v>800</v>
      </c>
      <c r="AB494" s="236">
        <f t="shared" si="165"/>
        <v>400</v>
      </c>
      <c r="AC494" s="236">
        <f t="shared" si="165"/>
        <v>400</v>
      </c>
      <c r="AD494" s="234">
        <v>300</v>
      </c>
      <c r="AE494" s="234">
        <v>300</v>
      </c>
      <c r="AF494" s="237">
        <v>280</v>
      </c>
      <c r="AG494" s="237">
        <v>280</v>
      </c>
      <c r="AH494" s="234">
        <v>500</v>
      </c>
      <c r="AI494" s="234">
        <v>500</v>
      </c>
      <c r="AJ494" s="237">
        <v>120</v>
      </c>
      <c r="AK494" s="237">
        <v>120</v>
      </c>
      <c r="AL494" s="234"/>
      <c r="AM494" s="234">
        <v>0</v>
      </c>
      <c r="AN494" s="237">
        <v>0</v>
      </c>
      <c r="AO494" s="237">
        <v>0</v>
      </c>
      <c r="AP494" s="234"/>
      <c r="AQ494" s="234">
        <v>0</v>
      </c>
      <c r="AR494" s="237">
        <v>0</v>
      </c>
      <c r="AS494" s="237">
        <v>0</v>
      </c>
      <c r="AT494" s="230"/>
      <c r="AU494" s="230"/>
      <c r="AV494" s="238">
        <f t="shared" si="166"/>
        <v>5</v>
      </c>
      <c r="AW494" s="238">
        <f t="shared" si="166"/>
        <v>4</v>
      </c>
      <c r="AX494" s="234">
        <v>5</v>
      </c>
      <c r="AY494" s="234">
        <v>4</v>
      </c>
      <c r="AZ494" s="229"/>
      <c r="BA494" s="234">
        <v>0</v>
      </c>
      <c r="BB494" s="229"/>
      <c r="BC494" s="234">
        <v>0</v>
      </c>
      <c r="BD494" s="232">
        <v>45092</v>
      </c>
      <c r="BE494" s="232">
        <v>45020</v>
      </c>
      <c r="BF494" s="239" t="s">
        <v>442</v>
      </c>
      <c r="BG494" s="230" t="s">
        <v>231</v>
      </c>
      <c r="BH494" s="230">
        <v>0</v>
      </c>
      <c r="BI494" s="240"/>
      <c r="BJ494" s="241">
        <v>0</v>
      </c>
      <c r="BK494" s="242" t="s">
        <v>2066</v>
      </c>
      <c r="BL494" s="242"/>
      <c r="BM494" s="242" t="s">
        <v>332</v>
      </c>
      <c r="BN494" s="231" t="s">
        <v>200</v>
      </c>
      <c r="BO494" s="231">
        <f t="shared" si="155"/>
        <v>2023</v>
      </c>
      <c r="BP494" s="231">
        <f t="shared" si="156"/>
        <v>2</v>
      </c>
      <c r="BQ494" s="231" t="str">
        <f t="shared" si="167"/>
        <v>MMMM</v>
      </c>
      <c r="BR494" s="231"/>
      <c r="BS494" s="231">
        <f t="shared" si="150"/>
        <v>15</v>
      </c>
      <c r="BT494" s="231">
        <v>7</v>
      </c>
      <c r="BU494" s="231" t="s">
        <v>2090</v>
      </c>
      <c r="BV494" s="231">
        <v>2</v>
      </c>
      <c r="BW494" s="231"/>
      <c r="BX494" s="231"/>
      <c r="BY494" s="231"/>
      <c r="BZ494" s="238">
        <f t="shared" si="151"/>
        <v>-1</v>
      </c>
      <c r="CA494" s="231"/>
      <c r="CB494" s="231" t="str">
        <f>+IF(BN494="йирик",CONCATENATE(E494," Инвестициялар, саноат ва савдо бош бошқармаси бошлиғи"),IF(BN494="ўрта",CONCATENATE(E494," Инвестициялар, саноат ва савдо бош бошқармаси бошлиғи биринчи ўринбосари"),_xlfn.CONCAT(F494," ҳокими ўринбосари")))</f>
        <v>Янгиариқ тумани ҳокими ўринбосари</v>
      </c>
      <c r="CC494" s="231" t="s">
        <v>233</v>
      </c>
      <c r="CD494" s="231" t="s">
        <v>234</v>
      </c>
      <c r="CE494" s="231" t="s">
        <v>206</v>
      </c>
      <c r="CF494" s="231" t="s">
        <v>2067</v>
      </c>
      <c r="CG494" s="231" t="s">
        <v>206</v>
      </c>
      <c r="CH494" s="231"/>
      <c r="CI494" s="231"/>
      <c r="CJ494" s="231"/>
      <c r="CK494" s="243">
        <v>2</v>
      </c>
      <c r="CL494" s="243">
        <v>6</v>
      </c>
      <c r="CM494" s="244">
        <f t="shared" si="161"/>
        <v>4</v>
      </c>
      <c r="CN494" s="243">
        <v>2</v>
      </c>
      <c r="CO494" s="243">
        <f t="shared" si="162"/>
        <v>6</v>
      </c>
      <c r="CP494" s="245">
        <f t="shared" si="163"/>
        <v>1</v>
      </c>
      <c r="CR494" s="226"/>
    </row>
    <row r="495" spans="1:96" s="246" customFormat="1" ht="39" customHeight="1" x14ac:dyDescent="0.25">
      <c r="A495" s="227">
        <v>13</v>
      </c>
      <c r="B495" s="228">
        <f t="shared" si="160"/>
        <v>486</v>
      </c>
      <c r="C495" s="229">
        <v>36813</v>
      </c>
      <c r="D495" s="228" t="s">
        <v>222</v>
      </c>
      <c r="E495" s="228" t="s">
        <v>2</v>
      </c>
      <c r="F495" s="230" t="s">
        <v>13</v>
      </c>
      <c r="G495" s="231" t="s">
        <v>2094</v>
      </c>
      <c r="H495" s="231" t="s">
        <v>2095</v>
      </c>
      <c r="I495" s="230" t="s">
        <v>2096</v>
      </c>
      <c r="J495" s="232">
        <f t="shared" si="152"/>
        <v>0</v>
      </c>
      <c r="K495" s="232">
        <v>45097</v>
      </c>
      <c r="L495" s="230" t="s">
        <v>401</v>
      </c>
      <c r="M495" s="242">
        <v>307328874</v>
      </c>
      <c r="N495" s="230" t="s">
        <v>66</v>
      </c>
      <c r="O495" s="230" t="s">
        <v>192</v>
      </c>
      <c r="P495" s="230" t="s">
        <v>193</v>
      </c>
      <c r="Q495" s="230" t="s">
        <v>447</v>
      </c>
      <c r="R495" s="230">
        <v>0</v>
      </c>
      <c r="S495" s="230">
        <v>0</v>
      </c>
      <c r="T495" s="230">
        <v>0</v>
      </c>
      <c r="U495" s="230">
        <v>0</v>
      </c>
      <c r="V495" s="230">
        <v>0</v>
      </c>
      <c r="W495" s="230">
        <v>0</v>
      </c>
      <c r="X495" s="230">
        <v>0</v>
      </c>
      <c r="Y495" s="234">
        <v>14</v>
      </c>
      <c r="Z495" s="235">
        <f t="shared" si="165"/>
        <v>500</v>
      </c>
      <c r="AA495" s="235">
        <f t="shared" si="165"/>
        <v>500</v>
      </c>
      <c r="AB495" s="236">
        <f t="shared" si="165"/>
        <v>500</v>
      </c>
      <c r="AC495" s="236">
        <f t="shared" si="165"/>
        <v>500</v>
      </c>
      <c r="AD495" s="234">
        <v>200</v>
      </c>
      <c r="AE495" s="234">
        <v>200</v>
      </c>
      <c r="AF495" s="236">
        <v>284</v>
      </c>
      <c r="AG495" s="236">
        <v>284</v>
      </c>
      <c r="AH495" s="234">
        <v>300</v>
      </c>
      <c r="AI495" s="234">
        <v>300</v>
      </c>
      <c r="AJ495" s="237">
        <v>216</v>
      </c>
      <c r="AK495" s="237">
        <v>216</v>
      </c>
      <c r="AL495" s="234"/>
      <c r="AM495" s="234">
        <v>0</v>
      </c>
      <c r="AN495" s="237">
        <v>0</v>
      </c>
      <c r="AO495" s="237">
        <v>0</v>
      </c>
      <c r="AP495" s="234"/>
      <c r="AQ495" s="234">
        <v>0</v>
      </c>
      <c r="AR495" s="236">
        <v>0</v>
      </c>
      <c r="AS495" s="236">
        <v>0</v>
      </c>
      <c r="AT495" s="230"/>
      <c r="AU495" s="230"/>
      <c r="AV495" s="238">
        <f t="shared" si="166"/>
        <v>6</v>
      </c>
      <c r="AW495" s="238">
        <f t="shared" si="166"/>
        <v>4</v>
      </c>
      <c r="AX495" s="234">
        <v>6</v>
      </c>
      <c r="AY495" s="234">
        <v>4</v>
      </c>
      <c r="AZ495" s="229"/>
      <c r="BA495" s="234">
        <v>0</v>
      </c>
      <c r="BB495" s="229"/>
      <c r="BC495" s="234">
        <v>0</v>
      </c>
      <c r="BD495" s="232">
        <v>45097</v>
      </c>
      <c r="BE495" s="232">
        <v>45021</v>
      </c>
      <c r="BF495" s="239" t="s">
        <v>367</v>
      </c>
      <c r="BG495" s="230" t="s">
        <v>231</v>
      </c>
      <c r="BH495" s="230"/>
      <c r="BI495" s="240"/>
      <c r="BJ495" s="241"/>
      <c r="BK495" s="242" t="s">
        <v>2066</v>
      </c>
      <c r="BL495" s="242"/>
      <c r="BM495" s="242" t="s">
        <v>332</v>
      </c>
      <c r="BN495" s="231" t="s">
        <v>200</v>
      </c>
      <c r="BO495" s="231">
        <f t="shared" si="155"/>
        <v>2023</v>
      </c>
      <c r="BP495" s="231">
        <f t="shared" si="156"/>
        <v>2</v>
      </c>
      <c r="BQ495" s="231" t="str">
        <f t="shared" si="167"/>
        <v>MMMM</v>
      </c>
      <c r="BR495" s="231"/>
      <c r="BS495" s="231">
        <f t="shared" si="150"/>
        <v>20</v>
      </c>
      <c r="BT495" s="231">
        <v>7</v>
      </c>
      <c r="BU495" s="231" t="s">
        <v>2090</v>
      </c>
      <c r="BV495" s="231">
        <v>2</v>
      </c>
      <c r="BW495" s="231"/>
      <c r="BX495" s="231"/>
      <c r="BY495" s="231"/>
      <c r="BZ495" s="238">
        <f t="shared" si="151"/>
        <v>-2</v>
      </c>
      <c r="CA495" s="231"/>
      <c r="CB495" s="231"/>
      <c r="CC495" s="231" t="s">
        <v>202</v>
      </c>
      <c r="CD495" s="231" t="s">
        <v>2097</v>
      </c>
      <c r="CE495" s="231" t="s">
        <v>204</v>
      </c>
      <c r="CF495" s="231" t="s">
        <v>2074</v>
      </c>
      <c r="CG495" s="231" t="s">
        <v>204</v>
      </c>
      <c r="CH495" s="231"/>
      <c r="CI495" s="231"/>
      <c r="CJ495" s="231"/>
      <c r="CK495" s="243">
        <v>1</v>
      </c>
      <c r="CL495" s="243">
        <v>3</v>
      </c>
      <c r="CM495" s="244">
        <f t="shared" si="161"/>
        <v>2</v>
      </c>
      <c r="CN495" s="243">
        <v>3</v>
      </c>
      <c r="CO495" s="243">
        <f t="shared" si="162"/>
        <v>5</v>
      </c>
      <c r="CP495" s="245">
        <f t="shared" si="163"/>
        <v>-1</v>
      </c>
      <c r="CR495" s="226"/>
    </row>
    <row r="496" spans="1:96" s="246" customFormat="1" ht="39" customHeight="1" x14ac:dyDescent="0.25">
      <c r="A496" s="227">
        <v>13</v>
      </c>
      <c r="B496" s="228">
        <f t="shared" si="160"/>
        <v>487</v>
      </c>
      <c r="C496" s="229">
        <v>36825</v>
      </c>
      <c r="D496" s="228" t="s">
        <v>222</v>
      </c>
      <c r="E496" s="228" t="s">
        <v>2</v>
      </c>
      <c r="F496" s="230" t="s">
        <v>13</v>
      </c>
      <c r="G496" s="231" t="s">
        <v>2098</v>
      </c>
      <c r="H496" s="231" t="s">
        <v>2099</v>
      </c>
      <c r="I496" s="230" t="s">
        <v>2100</v>
      </c>
      <c r="J496" s="232">
        <f t="shared" si="152"/>
        <v>0</v>
      </c>
      <c r="K496" s="232">
        <v>45076</v>
      </c>
      <c r="L496" s="230" t="s">
        <v>189</v>
      </c>
      <c r="M496" s="242">
        <v>307192113</v>
      </c>
      <c r="N496" s="230" t="s">
        <v>2080</v>
      </c>
      <c r="O496" s="230" t="s">
        <v>277</v>
      </c>
      <c r="P496" s="230" t="s">
        <v>240</v>
      </c>
      <c r="Q496" s="230" t="s">
        <v>403</v>
      </c>
      <c r="R496" s="230">
        <v>0</v>
      </c>
      <c r="S496" s="230">
        <v>0</v>
      </c>
      <c r="T496" s="230">
        <v>0</v>
      </c>
      <c r="U496" s="230">
        <v>0</v>
      </c>
      <c r="V496" s="230">
        <v>0</v>
      </c>
      <c r="W496" s="230">
        <v>0</v>
      </c>
      <c r="X496" s="230">
        <v>0</v>
      </c>
      <c r="Y496" s="234">
        <v>11</v>
      </c>
      <c r="Z496" s="235">
        <f t="shared" si="165"/>
        <v>300</v>
      </c>
      <c r="AA496" s="235">
        <f t="shared" si="165"/>
        <v>300</v>
      </c>
      <c r="AB496" s="236">
        <f t="shared" si="165"/>
        <v>300</v>
      </c>
      <c r="AC496" s="236">
        <f t="shared" si="165"/>
        <v>300</v>
      </c>
      <c r="AD496" s="234">
        <v>200</v>
      </c>
      <c r="AE496" s="234">
        <v>200</v>
      </c>
      <c r="AF496" s="236">
        <v>204</v>
      </c>
      <c r="AG496" s="236">
        <v>204</v>
      </c>
      <c r="AH496" s="234">
        <v>100</v>
      </c>
      <c r="AI496" s="234">
        <v>100</v>
      </c>
      <c r="AJ496" s="237">
        <v>96</v>
      </c>
      <c r="AK496" s="237">
        <v>96</v>
      </c>
      <c r="AL496" s="234"/>
      <c r="AM496" s="234">
        <v>0</v>
      </c>
      <c r="AN496" s="237">
        <v>0</v>
      </c>
      <c r="AO496" s="237">
        <v>0</v>
      </c>
      <c r="AP496" s="234"/>
      <c r="AQ496" s="234">
        <v>0</v>
      </c>
      <c r="AR496" s="236">
        <v>0</v>
      </c>
      <c r="AS496" s="236">
        <v>0</v>
      </c>
      <c r="AT496" s="230"/>
      <c r="AU496" s="230"/>
      <c r="AV496" s="238">
        <f t="shared" si="166"/>
        <v>5</v>
      </c>
      <c r="AW496" s="238">
        <f t="shared" si="166"/>
        <v>3</v>
      </c>
      <c r="AX496" s="234">
        <v>5</v>
      </c>
      <c r="AY496" s="234">
        <v>3</v>
      </c>
      <c r="AZ496" s="229"/>
      <c r="BA496" s="234">
        <v>0</v>
      </c>
      <c r="BB496" s="229"/>
      <c r="BC496" s="234">
        <v>0</v>
      </c>
      <c r="BD496" s="232">
        <v>45076</v>
      </c>
      <c r="BE496" s="232">
        <v>45021</v>
      </c>
      <c r="BF496" s="239" t="s">
        <v>452</v>
      </c>
      <c r="BG496" s="230" t="s">
        <v>217</v>
      </c>
      <c r="BH496" s="230"/>
      <c r="BI496" s="240"/>
      <c r="BJ496" s="241"/>
      <c r="BK496" s="242" t="s">
        <v>2066</v>
      </c>
      <c r="BL496" s="242"/>
      <c r="BM496" s="242" t="s">
        <v>332</v>
      </c>
      <c r="BN496" s="231" t="s">
        <v>200</v>
      </c>
      <c r="BO496" s="231">
        <f t="shared" si="155"/>
        <v>2023</v>
      </c>
      <c r="BP496" s="231">
        <f t="shared" si="156"/>
        <v>2</v>
      </c>
      <c r="BQ496" s="231" t="s">
        <v>218</v>
      </c>
      <c r="BR496" s="231"/>
      <c r="BS496" s="231">
        <f t="shared" si="150"/>
        <v>30</v>
      </c>
      <c r="BT496" s="231">
        <v>7</v>
      </c>
      <c r="BU496" s="231" t="s">
        <v>2090</v>
      </c>
      <c r="BV496" s="231">
        <v>2</v>
      </c>
      <c r="BW496" s="231"/>
      <c r="BX496" s="231"/>
      <c r="BY496" s="231"/>
      <c r="BZ496" s="238">
        <f t="shared" si="151"/>
        <v>-2</v>
      </c>
      <c r="CA496" s="231"/>
      <c r="CB496" s="231"/>
      <c r="CC496" s="231" t="s">
        <v>219</v>
      </c>
      <c r="CD496" s="231" t="s">
        <v>220</v>
      </c>
      <c r="CE496" s="231" t="s">
        <v>221</v>
      </c>
      <c r="CF496" s="231" t="s">
        <v>2074</v>
      </c>
      <c r="CG496" s="231" t="s">
        <v>204</v>
      </c>
      <c r="CH496" s="231"/>
      <c r="CI496" s="231"/>
      <c r="CJ496" s="231"/>
      <c r="CK496" s="243">
        <v>2</v>
      </c>
      <c r="CL496" s="243">
        <v>6</v>
      </c>
      <c r="CM496" s="244">
        <f t="shared" si="161"/>
        <v>4</v>
      </c>
      <c r="CN496" s="243"/>
      <c r="CO496" s="243">
        <f t="shared" si="162"/>
        <v>4</v>
      </c>
      <c r="CP496" s="245">
        <f t="shared" si="163"/>
        <v>-1</v>
      </c>
      <c r="CR496" s="226"/>
    </row>
    <row r="497" spans="1:96" s="246" customFormat="1" ht="39" customHeight="1" x14ac:dyDescent="0.25">
      <c r="A497" s="227">
        <v>13</v>
      </c>
      <c r="B497" s="228">
        <f t="shared" si="160"/>
        <v>488</v>
      </c>
      <c r="C497" s="229">
        <v>19588</v>
      </c>
      <c r="D497" s="228" t="s">
        <v>185</v>
      </c>
      <c r="E497" s="228" t="s">
        <v>2</v>
      </c>
      <c r="F497" s="230" t="s">
        <v>13</v>
      </c>
      <c r="G497" s="231" t="s">
        <v>2101</v>
      </c>
      <c r="H497" s="231" t="s">
        <v>1665</v>
      </c>
      <c r="I497" s="230" t="s">
        <v>2102</v>
      </c>
      <c r="J497" s="232">
        <f t="shared" si="152"/>
        <v>0</v>
      </c>
      <c r="K497" s="232">
        <v>45200</v>
      </c>
      <c r="L497" s="230" t="s">
        <v>189</v>
      </c>
      <c r="M497" s="233">
        <v>306988009</v>
      </c>
      <c r="N497" s="228" t="s">
        <v>2085</v>
      </c>
      <c r="O497" s="228" t="s">
        <v>252</v>
      </c>
      <c r="P497" s="230" t="s">
        <v>193</v>
      </c>
      <c r="Q497" s="230" t="s">
        <v>355</v>
      </c>
      <c r="R497" s="230"/>
      <c r="S497" s="230" t="s">
        <v>195</v>
      </c>
      <c r="T497" s="230" t="s">
        <v>184</v>
      </c>
      <c r="U497" s="234">
        <v>140</v>
      </c>
      <c r="V497" s="234">
        <v>80</v>
      </c>
      <c r="W497" s="234">
        <v>0</v>
      </c>
      <c r="X497" s="234">
        <v>0</v>
      </c>
      <c r="Y497" s="234">
        <v>14</v>
      </c>
      <c r="Z497" s="235">
        <f t="shared" si="165"/>
        <v>500</v>
      </c>
      <c r="AA497" s="235">
        <f t="shared" si="165"/>
        <v>500</v>
      </c>
      <c r="AB497" s="236">
        <f t="shared" si="165"/>
        <v>500</v>
      </c>
      <c r="AC497" s="236">
        <f t="shared" si="165"/>
        <v>500</v>
      </c>
      <c r="AD497" s="234">
        <v>300</v>
      </c>
      <c r="AE497" s="234">
        <v>300</v>
      </c>
      <c r="AF497" s="237">
        <v>500</v>
      </c>
      <c r="AG497" s="237">
        <v>500</v>
      </c>
      <c r="AH497" s="234">
        <v>200</v>
      </c>
      <c r="AI497" s="234">
        <v>200</v>
      </c>
      <c r="AJ497" s="237">
        <v>0</v>
      </c>
      <c r="AK497" s="237">
        <v>0</v>
      </c>
      <c r="AL497" s="234"/>
      <c r="AM497" s="234">
        <v>0</v>
      </c>
      <c r="AN497" s="237">
        <v>0</v>
      </c>
      <c r="AO497" s="237">
        <v>0</v>
      </c>
      <c r="AP497" s="234"/>
      <c r="AQ497" s="234">
        <v>0</v>
      </c>
      <c r="AR497" s="237">
        <v>0</v>
      </c>
      <c r="AS497" s="237">
        <v>0</v>
      </c>
      <c r="AT497" s="230"/>
      <c r="AU497" s="230"/>
      <c r="AV497" s="238">
        <f t="shared" si="166"/>
        <v>2</v>
      </c>
      <c r="AW497" s="238">
        <f t="shared" si="166"/>
        <v>5</v>
      </c>
      <c r="AX497" s="234">
        <v>2</v>
      </c>
      <c r="AY497" s="234">
        <v>5</v>
      </c>
      <c r="AZ497" s="229"/>
      <c r="BA497" s="234">
        <v>0</v>
      </c>
      <c r="BB497" s="229"/>
      <c r="BC497" s="234">
        <v>0</v>
      </c>
      <c r="BD497" s="232">
        <v>45200</v>
      </c>
      <c r="BE497" s="232">
        <v>45064</v>
      </c>
      <c r="BF497" s="239" t="s">
        <v>404</v>
      </c>
      <c r="BG497" s="230" t="s">
        <v>217</v>
      </c>
      <c r="BH497" s="230">
        <v>0</v>
      </c>
      <c r="BI497" s="240"/>
      <c r="BJ497" s="241">
        <v>0</v>
      </c>
      <c r="BK497" s="242" t="s">
        <v>2066</v>
      </c>
      <c r="BL497" s="242"/>
      <c r="BM497" s="242" t="s">
        <v>332</v>
      </c>
      <c r="BN497" s="231" t="s">
        <v>200</v>
      </c>
      <c r="BO497" s="231">
        <f t="shared" si="155"/>
        <v>2023</v>
      </c>
      <c r="BP497" s="231">
        <f t="shared" si="156"/>
        <v>4</v>
      </c>
      <c r="BQ497" s="231" t="str">
        <f t="shared" ref="BQ497:BQ507" si="168">+TEXT(BD497,"MMMM")</f>
        <v>MMMM</v>
      </c>
      <c r="BR497" s="231"/>
      <c r="BS497" s="231">
        <f t="shared" si="150"/>
        <v>1</v>
      </c>
      <c r="BT497" s="231"/>
      <c r="BU497" s="231" t="s">
        <v>218</v>
      </c>
      <c r="BV497" s="231"/>
      <c r="BW497" s="231"/>
      <c r="BX497" s="231"/>
      <c r="BY497" s="231"/>
      <c r="BZ497" s="238">
        <f t="shared" si="151"/>
        <v>3</v>
      </c>
      <c r="CA497" s="231"/>
      <c r="CB497" s="231" t="str">
        <f>+IF(BN497="йирик",CONCATENATE(E497," Инвестициялар, саноат ва савдо бош бошқармаси бошлиғи"),IF(BN497="ўрта",CONCATENATE(E497," Инвестициялар, саноат ва савдо бош бошқармаси бошлиғи биринчи ўринбосари"),_xlfn.CONCAT(F497," ҳокими ўринбосари")))</f>
        <v>Янгиариқ тумани ҳокими ўринбосари</v>
      </c>
      <c r="CC497" s="231" t="s">
        <v>358</v>
      </c>
      <c r="CD497" s="231" t="s">
        <v>359</v>
      </c>
      <c r="CE497" s="231" t="s">
        <v>204</v>
      </c>
      <c r="CF497" s="231" t="s">
        <v>2067</v>
      </c>
      <c r="CG497" s="231" t="s">
        <v>206</v>
      </c>
      <c r="CH497" s="231"/>
      <c r="CI497" s="231"/>
      <c r="CJ497" s="231"/>
      <c r="CK497" s="243">
        <v>1</v>
      </c>
      <c r="CL497" s="243">
        <v>1</v>
      </c>
      <c r="CM497" s="244">
        <f t="shared" si="161"/>
        <v>0</v>
      </c>
      <c r="CN497" s="243">
        <v>2</v>
      </c>
      <c r="CO497" s="243">
        <f t="shared" si="162"/>
        <v>2</v>
      </c>
      <c r="CP497" s="245">
        <f t="shared" si="163"/>
        <v>0</v>
      </c>
      <c r="CR497" s="226"/>
    </row>
    <row r="498" spans="1:96" s="246" customFormat="1" ht="39" customHeight="1" x14ac:dyDescent="0.25">
      <c r="A498" s="227">
        <v>13</v>
      </c>
      <c r="B498" s="228">
        <f t="shared" si="160"/>
        <v>489</v>
      </c>
      <c r="C498" s="229">
        <v>36819</v>
      </c>
      <c r="D498" s="228" t="s">
        <v>222</v>
      </c>
      <c r="E498" s="228" t="s">
        <v>2</v>
      </c>
      <c r="F498" s="230" t="s">
        <v>13</v>
      </c>
      <c r="G498" s="231" t="s">
        <v>2103</v>
      </c>
      <c r="H498" s="231" t="s">
        <v>2104</v>
      </c>
      <c r="I498" s="230" t="s">
        <v>2105</v>
      </c>
      <c r="J498" s="232">
        <f t="shared" si="152"/>
        <v>0</v>
      </c>
      <c r="K498" s="232">
        <v>45245</v>
      </c>
      <c r="L498" s="230" t="s">
        <v>401</v>
      </c>
      <c r="M498" s="242">
        <v>304905791</v>
      </c>
      <c r="N498" s="230" t="s">
        <v>2106</v>
      </c>
      <c r="O498" s="230" t="s">
        <v>277</v>
      </c>
      <c r="P498" s="230" t="s">
        <v>240</v>
      </c>
      <c r="Q498" s="230" t="s">
        <v>278</v>
      </c>
      <c r="R498" s="230" t="s">
        <v>279</v>
      </c>
      <c r="S498" s="230" t="s">
        <v>280</v>
      </c>
      <c r="T498" s="230">
        <v>500</v>
      </c>
      <c r="U498" s="230">
        <v>810</v>
      </c>
      <c r="V498" s="230">
        <v>600</v>
      </c>
      <c r="W498" s="230">
        <v>0</v>
      </c>
      <c r="X498" s="230">
        <v>0</v>
      </c>
      <c r="Y498" s="234">
        <v>34</v>
      </c>
      <c r="Z498" s="235">
        <f t="shared" si="165"/>
        <v>2920</v>
      </c>
      <c r="AA498" s="235">
        <f t="shared" si="165"/>
        <v>2920</v>
      </c>
      <c r="AB498" s="236">
        <f t="shared" si="165"/>
        <v>2920</v>
      </c>
      <c r="AC498" s="236">
        <f t="shared" si="165"/>
        <v>2920</v>
      </c>
      <c r="AD498" s="234">
        <v>2920</v>
      </c>
      <c r="AE498" s="234">
        <v>2920</v>
      </c>
      <c r="AF498" s="236">
        <v>2920</v>
      </c>
      <c r="AG498" s="236">
        <v>2920</v>
      </c>
      <c r="AH498" s="234"/>
      <c r="AI498" s="234">
        <v>0</v>
      </c>
      <c r="AJ498" s="237">
        <v>0</v>
      </c>
      <c r="AK498" s="237">
        <v>0</v>
      </c>
      <c r="AL498" s="234"/>
      <c r="AM498" s="234">
        <v>0</v>
      </c>
      <c r="AN498" s="237">
        <v>0</v>
      </c>
      <c r="AO498" s="237">
        <v>0</v>
      </c>
      <c r="AP498" s="234"/>
      <c r="AQ498" s="234">
        <v>0</v>
      </c>
      <c r="AR498" s="236">
        <v>0</v>
      </c>
      <c r="AS498" s="236">
        <v>0</v>
      </c>
      <c r="AT498" s="230"/>
      <c r="AU498" s="230"/>
      <c r="AV498" s="238">
        <f t="shared" si="166"/>
        <v>10</v>
      </c>
      <c r="AW498" s="238">
        <f t="shared" si="166"/>
        <v>12</v>
      </c>
      <c r="AX498" s="234">
        <v>10</v>
      </c>
      <c r="AY498" s="234">
        <v>12</v>
      </c>
      <c r="AZ498" s="229"/>
      <c r="BA498" s="234">
        <v>0</v>
      </c>
      <c r="BB498" s="229"/>
      <c r="BC498" s="234">
        <v>0</v>
      </c>
      <c r="BD498" s="232">
        <v>45245</v>
      </c>
      <c r="BE498" s="232">
        <v>45065</v>
      </c>
      <c r="BF498" s="239" t="s">
        <v>455</v>
      </c>
      <c r="BG498" s="230" t="s">
        <v>254</v>
      </c>
      <c r="BH498" s="230"/>
      <c r="BI498" s="240"/>
      <c r="BJ498" s="241"/>
      <c r="BK498" s="242" t="s">
        <v>2066</v>
      </c>
      <c r="BL498" s="242"/>
      <c r="BM498" s="242" t="s">
        <v>332</v>
      </c>
      <c r="BN498" s="231" t="s">
        <v>200</v>
      </c>
      <c r="BO498" s="231">
        <f t="shared" si="155"/>
        <v>2023</v>
      </c>
      <c r="BP498" s="231">
        <f t="shared" si="156"/>
        <v>4</v>
      </c>
      <c r="BQ498" s="231" t="str">
        <f t="shared" si="168"/>
        <v>MMMM</v>
      </c>
      <c r="BR498" s="231"/>
      <c r="BS498" s="231">
        <f t="shared" si="150"/>
        <v>15</v>
      </c>
      <c r="BT498" s="231"/>
      <c r="BU498" s="231" t="s">
        <v>218</v>
      </c>
      <c r="BV498" s="231"/>
      <c r="BW498" s="231"/>
      <c r="BX498" s="231"/>
      <c r="BY498" s="231"/>
      <c r="BZ498" s="238">
        <f t="shared" si="151"/>
        <v>2</v>
      </c>
      <c r="CA498" s="231"/>
      <c r="CB498" s="231"/>
      <c r="CC498" s="231" t="s">
        <v>219</v>
      </c>
      <c r="CD498" s="231" t="s">
        <v>220</v>
      </c>
      <c r="CE498" s="231" t="s">
        <v>221</v>
      </c>
      <c r="CF498" s="231" t="s">
        <v>2074</v>
      </c>
      <c r="CG498" s="231" t="s">
        <v>204</v>
      </c>
      <c r="CH498" s="231"/>
      <c r="CI498" s="231"/>
      <c r="CJ498" s="231"/>
      <c r="CK498" s="243">
        <v>2</v>
      </c>
      <c r="CL498" s="243">
        <v>6</v>
      </c>
      <c r="CM498" s="244">
        <f t="shared" si="161"/>
        <v>4</v>
      </c>
      <c r="CN498" s="243"/>
      <c r="CO498" s="243">
        <f t="shared" si="162"/>
        <v>4</v>
      </c>
      <c r="CP498" s="245">
        <f t="shared" si="163"/>
        <v>-6</v>
      </c>
      <c r="CR498" s="226"/>
    </row>
    <row r="499" spans="1:96" s="246" customFormat="1" ht="39" customHeight="1" x14ac:dyDescent="0.25">
      <c r="A499" s="227">
        <v>13</v>
      </c>
      <c r="B499" s="228">
        <f t="shared" si="160"/>
        <v>490</v>
      </c>
      <c r="C499" s="229">
        <v>19577</v>
      </c>
      <c r="D499" s="228" t="s">
        <v>185</v>
      </c>
      <c r="E499" s="228" t="s">
        <v>2</v>
      </c>
      <c r="F499" s="230" t="s">
        <v>13</v>
      </c>
      <c r="G499" s="231" t="s">
        <v>2107</v>
      </c>
      <c r="H499" s="231" t="s">
        <v>2108</v>
      </c>
      <c r="I499" s="230" t="s">
        <v>2109</v>
      </c>
      <c r="J499" s="232">
        <f t="shared" si="152"/>
        <v>0</v>
      </c>
      <c r="K499" s="232">
        <v>45170</v>
      </c>
      <c r="L499" s="230" t="s">
        <v>189</v>
      </c>
      <c r="M499" s="233">
        <v>304737527</v>
      </c>
      <c r="N499" s="228" t="s">
        <v>2085</v>
      </c>
      <c r="O499" s="228" t="s">
        <v>252</v>
      </c>
      <c r="P499" s="230" t="s">
        <v>193</v>
      </c>
      <c r="Q499" s="230" t="s">
        <v>447</v>
      </c>
      <c r="R499" s="230"/>
      <c r="S499" s="230" t="s">
        <v>195</v>
      </c>
      <c r="T499" s="230" t="s">
        <v>184</v>
      </c>
      <c r="U499" s="234">
        <v>270</v>
      </c>
      <c r="V499" s="234">
        <v>140</v>
      </c>
      <c r="W499" s="234">
        <v>0</v>
      </c>
      <c r="X499" s="234">
        <v>0</v>
      </c>
      <c r="Y499" s="234">
        <v>15</v>
      </c>
      <c r="Z499" s="235">
        <f t="shared" si="165"/>
        <v>900</v>
      </c>
      <c r="AA499" s="235">
        <f t="shared" si="165"/>
        <v>900</v>
      </c>
      <c r="AB499" s="236">
        <f t="shared" si="165"/>
        <v>900</v>
      </c>
      <c r="AC499" s="236">
        <f t="shared" si="165"/>
        <v>900</v>
      </c>
      <c r="AD499" s="234">
        <v>400</v>
      </c>
      <c r="AE499" s="234">
        <v>400</v>
      </c>
      <c r="AF499" s="237">
        <v>900</v>
      </c>
      <c r="AG499" s="237">
        <v>900</v>
      </c>
      <c r="AH499" s="234">
        <v>500</v>
      </c>
      <c r="AI499" s="234">
        <v>500</v>
      </c>
      <c r="AJ499" s="237">
        <v>0</v>
      </c>
      <c r="AK499" s="237">
        <v>0</v>
      </c>
      <c r="AL499" s="234"/>
      <c r="AM499" s="234">
        <v>0</v>
      </c>
      <c r="AN499" s="237">
        <v>0</v>
      </c>
      <c r="AO499" s="237">
        <v>0</v>
      </c>
      <c r="AP499" s="234"/>
      <c r="AQ499" s="234">
        <v>0</v>
      </c>
      <c r="AR499" s="237">
        <v>0</v>
      </c>
      <c r="AS499" s="237">
        <v>0</v>
      </c>
      <c r="AT499" s="230"/>
      <c r="AU499" s="230"/>
      <c r="AV499" s="238">
        <f t="shared" si="166"/>
        <v>3</v>
      </c>
      <c r="AW499" s="238">
        <f t="shared" si="166"/>
        <v>5</v>
      </c>
      <c r="AX499" s="234">
        <v>3</v>
      </c>
      <c r="AY499" s="234">
        <v>5</v>
      </c>
      <c r="AZ499" s="229"/>
      <c r="BA499" s="234">
        <v>0</v>
      </c>
      <c r="BB499" s="229"/>
      <c r="BC499" s="234">
        <v>0</v>
      </c>
      <c r="BD499" s="232">
        <v>45170</v>
      </c>
      <c r="BE499" s="232">
        <v>45050</v>
      </c>
      <c r="BF499" s="239" t="s">
        <v>462</v>
      </c>
      <c r="BG499" s="230" t="s">
        <v>498</v>
      </c>
      <c r="BH499" s="230">
        <v>0</v>
      </c>
      <c r="BI499" s="240"/>
      <c r="BJ499" s="241">
        <v>0</v>
      </c>
      <c r="BK499" s="242" t="s">
        <v>2066</v>
      </c>
      <c r="BL499" s="242"/>
      <c r="BM499" s="242" t="s">
        <v>332</v>
      </c>
      <c r="BN499" s="231" t="s">
        <v>200</v>
      </c>
      <c r="BO499" s="231">
        <f t="shared" si="155"/>
        <v>2023</v>
      </c>
      <c r="BP499" s="231">
        <f t="shared" si="156"/>
        <v>3</v>
      </c>
      <c r="BQ499" s="231" t="str">
        <f t="shared" si="168"/>
        <v>MMMM</v>
      </c>
      <c r="BR499" s="231"/>
      <c r="BS499" s="231">
        <f t="shared" si="150"/>
        <v>1</v>
      </c>
      <c r="BT499" s="231"/>
      <c r="BU499" s="231" t="s">
        <v>567</v>
      </c>
      <c r="BV499" s="231"/>
      <c r="BW499" s="231"/>
      <c r="BX499" s="231"/>
      <c r="BY499" s="231"/>
      <c r="BZ499" s="238">
        <f t="shared" si="151"/>
        <v>2</v>
      </c>
      <c r="CA499" s="231"/>
      <c r="CB499" s="231" t="str">
        <f t="shared" ref="CB499:CB507" si="169">+IF(BN499="йирик",CONCATENATE(E499," Инвестициялар, саноат ва савдо бош бошқармаси бошлиғи"),IF(BN499="ўрта",CONCATENATE(E499," Инвестициялар, саноат ва савдо бош бошқармаси бошлиғи биринчи ўринбосари"),_xlfn.CONCAT(F499," ҳокими ўринбосари")))</f>
        <v>Янгиариқ тумани ҳокими ўринбосари</v>
      </c>
      <c r="CC499" s="231" t="s">
        <v>202</v>
      </c>
      <c r="CD499" s="231" t="s">
        <v>2097</v>
      </c>
      <c r="CE499" s="231" t="s">
        <v>204</v>
      </c>
      <c r="CF499" s="231" t="s">
        <v>2067</v>
      </c>
      <c r="CG499" s="231" t="s">
        <v>206</v>
      </c>
      <c r="CH499" s="231"/>
      <c r="CI499" s="231"/>
      <c r="CJ499" s="231"/>
      <c r="CK499" s="243">
        <v>1</v>
      </c>
      <c r="CL499" s="243">
        <v>1</v>
      </c>
      <c r="CM499" s="244">
        <f t="shared" si="161"/>
        <v>0</v>
      </c>
      <c r="CN499" s="243">
        <v>0.25</v>
      </c>
      <c r="CO499" s="243">
        <f t="shared" si="162"/>
        <v>0.25</v>
      </c>
      <c r="CP499" s="245">
        <f t="shared" si="163"/>
        <v>-2.75</v>
      </c>
      <c r="CR499" s="226"/>
    </row>
    <row r="500" spans="1:96" s="246" customFormat="1" ht="39" customHeight="1" x14ac:dyDescent="0.25">
      <c r="A500" s="227">
        <v>13</v>
      </c>
      <c r="B500" s="228">
        <f t="shared" si="160"/>
        <v>491</v>
      </c>
      <c r="C500" s="229">
        <v>19576</v>
      </c>
      <c r="D500" s="228" t="s">
        <v>185</v>
      </c>
      <c r="E500" s="228" t="s">
        <v>2</v>
      </c>
      <c r="F500" s="230" t="s">
        <v>13</v>
      </c>
      <c r="G500" s="231" t="s">
        <v>2110</v>
      </c>
      <c r="H500" s="231" t="s">
        <v>2111</v>
      </c>
      <c r="I500" s="230" t="s">
        <v>2112</v>
      </c>
      <c r="J500" s="232">
        <f t="shared" si="152"/>
        <v>0</v>
      </c>
      <c r="K500" s="232">
        <v>45231</v>
      </c>
      <c r="L500" s="230" t="s">
        <v>330</v>
      </c>
      <c r="M500" s="233">
        <v>304714057</v>
      </c>
      <c r="N500" s="228" t="s">
        <v>476</v>
      </c>
      <c r="O500" s="228" t="s">
        <v>277</v>
      </c>
      <c r="P500" s="230" t="s">
        <v>193</v>
      </c>
      <c r="Q500" s="230" t="s">
        <v>626</v>
      </c>
      <c r="R500" s="230"/>
      <c r="S500" s="230" t="s">
        <v>2113</v>
      </c>
      <c r="T500" s="230">
        <v>105</v>
      </c>
      <c r="U500" s="234">
        <v>575</v>
      </c>
      <c r="V500" s="234">
        <v>410</v>
      </c>
      <c r="W500" s="234">
        <v>0</v>
      </c>
      <c r="X500" s="234">
        <v>0</v>
      </c>
      <c r="Y500" s="234">
        <v>18</v>
      </c>
      <c r="Z500" s="235">
        <f t="shared" si="165"/>
        <v>1100</v>
      </c>
      <c r="AA500" s="235">
        <f t="shared" si="165"/>
        <v>1100</v>
      </c>
      <c r="AB500" s="236">
        <f t="shared" si="165"/>
        <v>1100</v>
      </c>
      <c r="AC500" s="236">
        <f t="shared" si="165"/>
        <v>1100</v>
      </c>
      <c r="AD500" s="234">
        <v>600</v>
      </c>
      <c r="AE500" s="234">
        <v>600</v>
      </c>
      <c r="AF500" s="237">
        <v>1100</v>
      </c>
      <c r="AG500" s="237">
        <v>1100</v>
      </c>
      <c r="AH500" s="234">
        <v>500</v>
      </c>
      <c r="AI500" s="234">
        <v>500</v>
      </c>
      <c r="AJ500" s="237">
        <v>0</v>
      </c>
      <c r="AK500" s="237">
        <v>0</v>
      </c>
      <c r="AL500" s="234"/>
      <c r="AM500" s="234">
        <v>0</v>
      </c>
      <c r="AN500" s="237">
        <v>0</v>
      </c>
      <c r="AO500" s="237">
        <v>0</v>
      </c>
      <c r="AP500" s="234"/>
      <c r="AQ500" s="234">
        <v>0</v>
      </c>
      <c r="AR500" s="237">
        <v>0</v>
      </c>
      <c r="AS500" s="237">
        <v>0</v>
      </c>
      <c r="AT500" s="230"/>
      <c r="AU500" s="230"/>
      <c r="AV500" s="238">
        <f t="shared" si="166"/>
        <v>8</v>
      </c>
      <c r="AW500" s="238">
        <f t="shared" si="166"/>
        <v>8</v>
      </c>
      <c r="AX500" s="234">
        <v>8</v>
      </c>
      <c r="AY500" s="234">
        <v>8</v>
      </c>
      <c r="AZ500" s="229"/>
      <c r="BA500" s="234">
        <v>0</v>
      </c>
      <c r="BB500" s="229"/>
      <c r="BC500" s="234">
        <v>0</v>
      </c>
      <c r="BD500" s="232">
        <v>45231</v>
      </c>
      <c r="BE500" s="232">
        <v>45065</v>
      </c>
      <c r="BF500" s="239" t="s">
        <v>431</v>
      </c>
      <c r="BG500" s="230" t="s">
        <v>217</v>
      </c>
      <c r="BH500" s="230">
        <v>0</v>
      </c>
      <c r="BI500" s="240"/>
      <c r="BJ500" s="241">
        <v>0</v>
      </c>
      <c r="BK500" s="242" t="s">
        <v>2066</v>
      </c>
      <c r="BL500" s="242"/>
      <c r="BM500" s="242" t="s">
        <v>332</v>
      </c>
      <c r="BN500" s="231" t="s">
        <v>200</v>
      </c>
      <c r="BO500" s="231">
        <f t="shared" si="155"/>
        <v>2023</v>
      </c>
      <c r="BP500" s="231">
        <f t="shared" si="156"/>
        <v>4</v>
      </c>
      <c r="BQ500" s="231" t="str">
        <f t="shared" si="168"/>
        <v>MMMM</v>
      </c>
      <c r="BR500" s="231"/>
      <c r="BS500" s="231">
        <f t="shared" si="150"/>
        <v>1</v>
      </c>
      <c r="BT500" s="231"/>
      <c r="BU500" s="231" t="s">
        <v>218</v>
      </c>
      <c r="BV500" s="231"/>
      <c r="BW500" s="231"/>
      <c r="BX500" s="231"/>
      <c r="BY500" s="231"/>
      <c r="BZ500" s="238">
        <f t="shared" si="151"/>
        <v>0</v>
      </c>
      <c r="CA500" s="231"/>
      <c r="CB500" s="231" t="str">
        <f t="shared" si="169"/>
        <v>Янгиариқ тумани ҳокими ўринбосари</v>
      </c>
      <c r="CC500" s="231" t="s">
        <v>202</v>
      </c>
      <c r="CD500" s="231" t="s">
        <v>2097</v>
      </c>
      <c r="CE500" s="231" t="s">
        <v>204</v>
      </c>
      <c r="CF500" s="231" t="s">
        <v>2067</v>
      </c>
      <c r="CG500" s="231" t="s">
        <v>206</v>
      </c>
      <c r="CH500" s="231"/>
      <c r="CI500" s="231"/>
      <c r="CJ500" s="231"/>
      <c r="CK500" s="243">
        <v>5</v>
      </c>
      <c r="CL500" s="243">
        <v>8</v>
      </c>
      <c r="CM500" s="244">
        <f t="shared" si="161"/>
        <v>3</v>
      </c>
      <c r="CN500" s="243">
        <v>4</v>
      </c>
      <c r="CO500" s="243">
        <f t="shared" si="162"/>
        <v>7</v>
      </c>
      <c r="CP500" s="245">
        <f t="shared" si="163"/>
        <v>-1</v>
      </c>
      <c r="CR500" s="226"/>
    </row>
    <row r="501" spans="1:96" s="246" customFormat="1" ht="39" customHeight="1" x14ac:dyDescent="0.25">
      <c r="A501" s="227">
        <v>13</v>
      </c>
      <c r="B501" s="228">
        <f t="shared" si="160"/>
        <v>492</v>
      </c>
      <c r="C501" s="229">
        <v>19542</v>
      </c>
      <c r="D501" s="228" t="s">
        <v>185</v>
      </c>
      <c r="E501" s="228" t="s">
        <v>2</v>
      </c>
      <c r="F501" s="230" t="s">
        <v>13</v>
      </c>
      <c r="G501" s="231" t="s">
        <v>2114</v>
      </c>
      <c r="H501" s="231" t="s">
        <v>1690</v>
      </c>
      <c r="I501" s="230" t="s">
        <v>2115</v>
      </c>
      <c r="J501" s="232">
        <f t="shared" si="152"/>
        <v>0</v>
      </c>
      <c r="K501" s="232">
        <v>45078</v>
      </c>
      <c r="L501" s="230" t="s">
        <v>189</v>
      </c>
      <c r="M501" s="233">
        <v>304696849</v>
      </c>
      <c r="N501" s="228" t="s">
        <v>2116</v>
      </c>
      <c r="O501" s="228" t="s">
        <v>252</v>
      </c>
      <c r="P501" s="230" t="s">
        <v>193</v>
      </c>
      <c r="Q501" s="230" t="s">
        <v>194</v>
      </c>
      <c r="R501" s="230"/>
      <c r="S501" s="230" t="s">
        <v>195</v>
      </c>
      <c r="T501" s="230" t="s">
        <v>184</v>
      </c>
      <c r="U501" s="234">
        <v>180</v>
      </c>
      <c r="V501" s="234">
        <v>140</v>
      </c>
      <c r="W501" s="234">
        <v>0</v>
      </c>
      <c r="X501" s="234">
        <v>0</v>
      </c>
      <c r="Y501" s="234">
        <v>9</v>
      </c>
      <c r="Z501" s="235">
        <f t="shared" si="165"/>
        <v>600</v>
      </c>
      <c r="AA501" s="235">
        <f t="shared" si="165"/>
        <v>600</v>
      </c>
      <c r="AB501" s="236">
        <f t="shared" si="165"/>
        <v>500</v>
      </c>
      <c r="AC501" s="236">
        <f t="shared" si="165"/>
        <v>500</v>
      </c>
      <c r="AD501" s="234">
        <v>380</v>
      </c>
      <c r="AE501" s="234">
        <v>380</v>
      </c>
      <c r="AF501" s="237">
        <v>278.5</v>
      </c>
      <c r="AG501" s="237">
        <v>278.5</v>
      </c>
      <c r="AH501" s="234">
        <v>220</v>
      </c>
      <c r="AI501" s="234">
        <v>220</v>
      </c>
      <c r="AJ501" s="237">
        <v>221.5</v>
      </c>
      <c r="AK501" s="237">
        <v>221.5</v>
      </c>
      <c r="AL501" s="234"/>
      <c r="AM501" s="234">
        <v>0</v>
      </c>
      <c r="AN501" s="237">
        <v>0</v>
      </c>
      <c r="AO501" s="237">
        <v>0</v>
      </c>
      <c r="AP501" s="234"/>
      <c r="AQ501" s="234">
        <v>0</v>
      </c>
      <c r="AR501" s="237">
        <v>0</v>
      </c>
      <c r="AS501" s="237">
        <v>0</v>
      </c>
      <c r="AT501" s="230"/>
      <c r="AU501" s="230"/>
      <c r="AV501" s="238">
        <f t="shared" si="166"/>
        <v>10</v>
      </c>
      <c r="AW501" s="238">
        <f t="shared" si="166"/>
        <v>6</v>
      </c>
      <c r="AX501" s="234">
        <v>10</v>
      </c>
      <c r="AY501" s="234">
        <v>6</v>
      </c>
      <c r="AZ501" s="229"/>
      <c r="BA501" s="229">
        <v>0</v>
      </c>
      <c r="BB501" s="229"/>
      <c r="BC501" s="229">
        <v>0</v>
      </c>
      <c r="BD501" s="232">
        <v>45078</v>
      </c>
      <c r="BE501" s="232">
        <v>44980</v>
      </c>
      <c r="BF501" s="239" t="s">
        <v>356</v>
      </c>
      <c r="BG501" s="230" t="s">
        <v>217</v>
      </c>
      <c r="BH501" s="230">
        <v>0</v>
      </c>
      <c r="BI501" s="240"/>
      <c r="BJ501" s="241">
        <v>0</v>
      </c>
      <c r="BK501" s="242" t="s">
        <v>2066</v>
      </c>
      <c r="BL501" s="242"/>
      <c r="BM501" s="242" t="s">
        <v>332</v>
      </c>
      <c r="BN501" s="231" t="s">
        <v>200</v>
      </c>
      <c r="BO501" s="231">
        <f t="shared" si="155"/>
        <v>2023</v>
      </c>
      <c r="BP501" s="231">
        <f t="shared" si="156"/>
        <v>2</v>
      </c>
      <c r="BQ501" s="231" t="str">
        <f t="shared" si="168"/>
        <v>MMMM</v>
      </c>
      <c r="BR501" s="231"/>
      <c r="BS501" s="231">
        <f t="shared" si="150"/>
        <v>1</v>
      </c>
      <c r="BT501" s="231">
        <v>24</v>
      </c>
      <c r="BU501" s="231" t="s">
        <v>201</v>
      </c>
      <c r="BV501" s="231">
        <v>1</v>
      </c>
      <c r="BW501" s="231"/>
      <c r="BX501" s="231"/>
      <c r="BY501" s="231"/>
      <c r="BZ501" s="238">
        <f t="shared" si="151"/>
        <v>-4</v>
      </c>
      <c r="CA501" s="231"/>
      <c r="CB501" s="231" t="str">
        <f t="shared" si="169"/>
        <v>Янгиариқ тумани ҳокими ўринбосари</v>
      </c>
      <c r="CC501" s="231" t="s">
        <v>202</v>
      </c>
      <c r="CD501" s="231" t="s">
        <v>2117</v>
      </c>
      <c r="CE501" s="231" t="s">
        <v>206</v>
      </c>
      <c r="CF501" s="231" t="s">
        <v>2081</v>
      </c>
      <c r="CG501" s="231" t="s">
        <v>472</v>
      </c>
      <c r="CH501" s="231"/>
      <c r="CI501" s="231"/>
      <c r="CJ501" s="231"/>
      <c r="CK501" s="243">
        <v>17</v>
      </c>
      <c r="CL501" s="243">
        <v>7</v>
      </c>
      <c r="CM501" s="244">
        <f t="shared" si="161"/>
        <v>-10</v>
      </c>
      <c r="CN501" s="243">
        <v>1</v>
      </c>
      <c r="CO501" s="243">
        <f t="shared" si="162"/>
        <v>-9</v>
      </c>
      <c r="CP501" s="245">
        <f t="shared" si="163"/>
        <v>-19</v>
      </c>
      <c r="CR501" s="226"/>
    </row>
    <row r="502" spans="1:96" s="246" customFormat="1" ht="39" customHeight="1" x14ac:dyDescent="0.25">
      <c r="A502" s="227">
        <v>13</v>
      </c>
      <c r="B502" s="228">
        <f t="shared" si="160"/>
        <v>493</v>
      </c>
      <c r="C502" s="229">
        <v>19549</v>
      </c>
      <c r="D502" s="228" t="s">
        <v>185</v>
      </c>
      <c r="E502" s="228" t="s">
        <v>2</v>
      </c>
      <c r="F502" s="230" t="s">
        <v>13</v>
      </c>
      <c r="G502" s="231" t="s">
        <v>2118</v>
      </c>
      <c r="H502" s="231" t="s">
        <v>2119</v>
      </c>
      <c r="I502" s="230" t="s">
        <v>2120</v>
      </c>
      <c r="J502" s="232">
        <f t="shared" si="152"/>
        <v>0</v>
      </c>
      <c r="K502" s="232">
        <v>45046</v>
      </c>
      <c r="L502" s="230" t="s">
        <v>189</v>
      </c>
      <c r="M502" s="233">
        <v>301924787</v>
      </c>
      <c r="N502" s="228" t="s">
        <v>2085</v>
      </c>
      <c r="O502" s="228" t="s">
        <v>252</v>
      </c>
      <c r="P502" s="230" t="s">
        <v>193</v>
      </c>
      <c r="Q502" s="230" t="s">
        <v>288</v>
      </c>
      <c r="R502" s="230" t="s">
        <v>289</v>
      </c>
      <c r="S502" s="230" t="s">
        <v>290</v>
      </c>
      <c r="T502" s="230">
        <v>15000</v>
      </c>
      <c r="U502" s="234">
        <v>2210</v>
      </c>
      <c r="V502" s="234">
        <v>900</v>
      </c>
      <c r="W502" s="234">
        <v>0</v>
      </c>
      <c r="X502" s="234">
        <v>0</v>
      </c>
      <c r="Y502" s="234">
        <v>106</v>
      </c>
      <c r="Z502" s="235">
        <f t="shared" si="165"/>
        <v>6410</v>
      </c>
      <c r="AA502" s="235">
        <f t="shared" si="165"/>
        <v>6410</v>
      </c>
      <c r="AB502" s="236">
        <f t="shared" si="165"/>
        <v>5410</v>
      </c>
      <c r="AC502" s="236">
        <f t="shared" si="165"/>
        <v>5410</v>
      </c>
      <c r="AD502" s="234">
        <v>4000</v>
      </c>
      <c r="AE502" s="234">
        <v>4000</v>
      </c>
      <c r="AF502" s="237">
        <v>4000</v>
      </c>
      <c r="AG502" s="237">
        <v>4000</v>
      </c>
      <c r="AH502" s="234">
        <v>2410</v>
      </c>
      <c r="AI502" s="234">
        <v>2410</v>
      </c>
      <c r="AJ502" s="237">
        <v>1410</v>
      </c>
      <c r="AK502" s="237">
        <v>1410</v>
      </c>
      <c r="AL502" s="234"/>
      <c r="AM502" s="234">
        <v>0</v>
      </c>
      <c r="AN502" s="237">
        <v>0</v>
      </c>
      <c r="AO502" s="237">
        <v>0</v>
      </c>
      <c r="AP502" s="234"/>
      <c r="AQ502" s="234">
        <v>0</v>
      </c>
      <c r="AR502" s="237">
        <v>0</v>
      </c>
      <c r="AS502" s="237">
        <v>0</v>
      </c>
      <c r="AT502" s="230"/>
      <c r="AU502" s="230"/>
      <c r="AV502" s="238">
        <f t="shared" si="166"/>
        <v>12</v>
      </c>
      <c r="AW502" s="238">
        <f t="shared" si="166"/>
        <v>12</v>
      </c>
      <c r="AX502" s="234">
        <v>12</v>
      </c>
      <c r="AY502" s="234">
        <v>12</v>
      </c>
      <c r="AZ502" s="229"/>
      <c r="BA502" s="229">
        <v>0</v>
      </c>
      <c r="BB502" s="229"/>
      <c r="BC502" s="229">
        <v>0</v>
      </c>
      <c r="BD502" s="232">
        <v>45046</v>
      </c>
      <c r="BE502" s="232">
        <v>44979</v>
      </c>
      <c r="BF502" s="239" t="s">
        <v>381</v>
      </c>
      <c r="BG502" s="230" t="s">
        <v>217</v>
      </c>
      <c r="BH502" s="230">
        <v>0</v>
      </c>
      <c r="BI502" s="240"/>
      <c r="BJ502" s="241">
        <v>0</v>
      </c>
      <c r="BK502" s="242" t="s">
        <v>2066</v>
      </c>
      <c r="BL502" s="242"/>
      <c r="BM502" s="242" t="s">
        <v>332</v>
      </c>
      <c r="BN502" s="231" t="s">
        <v>641</v>
      </c>
      <c r="BO502" s="231">
        <f t="shared" si="155"/>
        <v>2023</v>
      </c>
      <c r="BP502" s="231">
        <f t="shared" si="156"/>
        <v>2</v>
      </c>
      <c r="BQ502" s="231" t="str">
        <f t="shared" si="168"/>
        <v>MMMM</v>
      </c>
      <c r="BR502" s="231"/>
      <c r="BS502" s="231">
        <f t="shared" si="150"/>
        <v>30</v>
      </c>
      <c r="BT502" s="231">
        <v>24</v>
      </c>
      <c r="BU502" s="231" t="s">
        <v>201</v>
      </c>
      <c r="BV502" s="231">
        <v>1</v>
      </c>
      <c r="BW502" s="231"/>
      <c r="BX502" s="231"/>
      <c r="BY502" s="231"/>
      <c r="BZ502" s="238">
        <f t="shared" si="151"/>
        <v>0</v>
      </c>
      <c r="CA502" s="231"/>
      <c r="CB502" s="231" t="str">
        <f t="shared" si="169"/>
        <v>Хоразм вилояти Инвестициялар, саноат ва савдо бош бошқармаси бошлиғи биринчи ўринбосари</v>
      </c>
      <c r="CC502" s="231" t="s">
        <v>233</v>
      </c>
      <c r="CD502" s="231" t="s">
        <v>292</v>
      </c>
      <c r="CE502" s="231" t="s">
        <v>206</v>
      </c>
      <c r="CF502" s="231" t="s">
        <v>2081</v>
      </c>
      <c r="CG502" s="231" t="s">
        <v>472</v>
      </c>
      <c r="CH502" s="231"/>
      <c r="CI502" s="231"/>
      <c r="CJ502" s="231"/>
      <c r="CK502" s="243">
        <v>12</v>
      </c>
      <c r="CL502" s="243">
        <v>8</v>
      </c>
      <c r="CM502" s="244">
        <f t="shared" si="161"/>
        <v>-4</v>
      </c>
      <c r="CN502" s="243">
        <v>5.5</v>
      </c>
      <c r="CO502" s="243">
        <f t="shared" si="162"/>
        <v>1.5</v>
      </c>
      <c r="CP502" s="245">
        <f t="shared" si="163"/>
        <v>-10.5</v>
      </c>
      <c r="CR502" s="226"/>
    </row>
    <row r="503" spans="1:96" s="246" customFormat="1" ht="39" customHeight="1" x14ac:dyDescent="0.25">
      <c r="A503" s="227">
        <v>13</v>
      </c>
      <c r="B503" s="228">
        <f t="shared" si="160"/>
        <v>494</v>
      </c>
      <c r="C503" s="229">
        <v>19583</v>
      </c>
      <c r="D503" s="228" t="s">
        <v>185</v>
      </c>
      <c r="E503" s="228" t="s">
        <v>2</v>
      </c>
      <c r="F503" s="230" t="s">
        <v>13</v>
      </c>
      <c r="G503" s="231" t="s">
        <v>2121</v>
      </c>
      <c r="H503" s="231" t="s">
        <v>2122</v>
      </c>
      <c r="I503" s="230" t="s">
        <v>2123</v>
      </c>
      <c r="J503" s="232">
        <f t="shared" si="152"/>
        <v>0</v>
      </c>
      <c r="K503" s="232">
        <v>45209</v>
      </c>
      <c r="L503" s="230" t="s">
        <v>189</v>
      </c>
      <c r="M503" s="233">
        <v>301852316</v>
      </c>
      <c r="N503" s="228" t="s">
        <v>2124</v>
      </c>
      <c r="O503" s="228" t="s">
        <v>277</v>
      </c>
      <c r="P503" s="230" t="s">
        <v>193</v>
      </c>
      <c r="Q503" s="230" t="s">
        <v>325</v>
      </c>
      <c r="R503" s="230"/>
      <c r="S503" s="230" t="s">
        <v>195</v>
      </c>
      <c r="T503" s="230" t="s">
        <v>184</v>
      </c>
      <c r="U503" s="234">
        <v>200</v>
      </c>
      <c r="V503" s="234">
        <v>100</v>
      </c>
      <c r="W503" s="234">
        <v>0</v>
      </c>
      <c r="X503" s="234">
        <v>0</v>
      </c>
      <c r="Y503" s="234">
        <v>21</v>
      </c>
      <c r="Z503" s="235">
        <f t="shared" si="165"/>
        <v>600</v>
      </c>
      <c r="AA503" s="235">
        <f t="shared" si="165"/>
        <v>600</v>
      </c>
      <c r="AB503" s="236">
        <f t="shared" si="165"/>
        <v>600</v>
      </c>
      <c r="AC503" s="236">
        <f t="shared" si="165"/>
        <v>600</v>
      </c>
      <c r="AD503" s="234">
        <v>200</v>
      </c>
      <c r="AE503" s="234">
        <v>200</v>
      </c>
      <c r="AF503" s="237">
        <v>600</v>
      </c>
      <c r="AG503" s="237">
        <v>600</v>
      </c>
      <c r="AH503" s="234">
        <v>400</v>
      </c>
      <c r="AI503" s="234">
        <v>400</v>
      </c>
      <c r="AJ503" s="237">
        <v>0</v>
      </c>
      <c r="AK503" s="237">
        <v>0</v>
      </c>
      <c r="AL503" s="234"/>
      <c r="AM503" s="234">
        <v>0</v>
      </c>
      <c r="AN503" s="237">
        <v>0</v>
      </c>
      <c r="AO503" s="237">
        <v>0</v>
      </c>
      <c r="AP503" s="234"/>
      <c r="AQ503" s="234">
        <v>0</v>
      </c>
      <c r="AR503" s="237">
        <v>0</v>
      </c>
      <c r="AS503" s="237">
        <v>0</v>
      </c>
      <c r="AT503" s="230"/>
      <c r="AU503" s="230"/>
      <c r="AV503" s="238">
        <f t="shared" si="166"/>
        <v>5</v>
      </c>
      <c r="AW503" s="238">
        <f t="shared" si="166"/>
        <v>5</v>
      </c>
      <c r="AX503" s="234">
        <v>5</v>
      </c>
      <c r="AY503" s="234">
        <v>5</v>
      </c>
      <c r="AZ503" s="229"/>
      <c r="BA503" s="234">
        <v>0</v>
      </c>
      <c r="BB503" s="229"/>
      <c r="BC503" s="234">
        <v>0</v>
      </c>
      <c r="BD503" s="232">
        <v>45209</v>
      </c>
      <c r="BE503" s="232">
        <v>45065</v>
      </c>
      <c r="BF503" s="239" t="s">
        <v>260</v>
      </c>
      <c r="BG503" s="230" t="s">
        <v>217</v>
      </c>
      <c r="BH503" s="230">
        <v>0</v>
      </c>
      <c r="BI503" s="240"/>
      <c r="BJ503" s="241">
        <v>0</v>
      </c>
      <c r="BK503" s="242" t="s">
        <v>2066</v>
      </c>
      <c r="BL503" s="242"/>
      <c r="BM503" s="242" t="s">
        <v>332</v>
      </c>
      <c r="BN503" s="231" t="s">
        <v>200</v>
      </c>
      <c r="BO503" s="231">
        <f t="shared" si="155"/>
        <v>2023</v>
      </c>
      <c r="BP503" s="231">
        <f t="shared" si="156"/>
        <v>4</v>
      </c>
      <c r="BQ503" s="231" t="str">
        <f t="shared" si="168"/>
        <v>MMMM</v>
      </c>
      <c r="BR503" s="231"/>
      <c r="BS503" s="231">
        <f t="shared" si="150"/>
        <v>10</v>
      </c>
      <c r="BT503" s="231"/>
      <c r="BU503" s="231" t="s">
        <v>218</v>
      </c>
      <c r="BV503" s="231"/>
      <c r="BW503" s="231"/>
      <c r="BX503" s="231"/>
      <c r="BY503" s="231"/>
      <c r="BZ503" s="238">
        <f t="shared" si="151"/>
        <v>0</v>
      </c>
      <c r="CA503" s="231"/>
      <c r="CB503" s="231" t="str">
        <f t="shared" si="169"/>
        <v>Янгиариқ тумани ҳокими ўринбосари</v>
      </c>
      <c r="CC503" s="231" t="s">
        <v>202</v>
      </c>
      <c r="CD503" s="231" t="s">
        <v>2097</v>
      </c>
      <c r="CE503" s="231" t="s">
        <v>204</v>
      </c>
      <c r="CF503" s="231" t="s">
        <v>2067</v>
      </c>
      <c r="CG503" s="231" t="s">
        <v>206</v>
      </c>
      <c r="CH503" s="231"/>
      <c r="CI503" s="231"/>
      <c r="CJ503" s="231"/>
      <c r="CK503" s="243">
        <v>2</v>
      </c>
      <c r="CL503" s="243">
        <v>3</v>
      </c>
      <c r="CM503" s="244">
        <f t="shared" si="161"/>
        <v>1</v>
      </c>
      <c r="CN503" s="243">
        <v>2</v>
      </c>
      <c r="CO503" s="243">
        <f t="shared" si="162"/>
        <v>3</v>
      </c>
      <c r="CP503" s="245">
        <f t="shared" si="163"/>
        <v>-2</v>
      </c>
      <c r="CR503" s="226"/>
    </row>
    <row r="504" spans="1:96" s="246" customFormat="1" ht="39" customHeight="1" x14ac:dyDescent="0.25">
      <c r="A504" s="227">
        <v>13</v>
      </c>
      <c r="B504" s="228">
        <f t="shared" si="160"/>
        <v>495</v>
      </c>
      <c r="C504" s="229">
        <v>19587</v>
      </c>
      <c r="D504" s="228" t="s">
        <v>185</v>
      </c>
      <c r="E504" s="228" t="s">
        <v>2</v>
      </c>
      <c r="F504" s="230" t="s">
        <v>13</v>
      </c>
      <c r="G504" s="231" t="s">
        <v>2125</v>
      </c>
      <c r="H504" s="231" t="s">
        <v>1665</v>
      </c>
      <c r="I504" s="230" t="s">
        <v>2126</v>
      </c>
      <c r="J504" s="232">
        <f t="shared" si="152"/>
        <v>0</v>
      </c>
      <c r="K504" s="232">
        <v>45231</v>
      </c>
      <c r="L504" s="230" t="s">
        <v>189</v>
      </c>
      <c r="M504" s="233">
        <v>301355997</v>
      </c>
      <c r="N504" s="228" t="s">
        <v>476</v>
      </c>
      <c r="O504" s="228" t="s">
        <v>277</v>
      </c>
      <c r="P504" s="230" t="s">
        <v>193</v>
      </c>
      <c r="Q504" s="230" t="s">
        <v>355</v>
      </c>
      <c r="R504" s="230"/>
      <c r="S504" s="230" t="s">
        <v>195</v>
      </c>
      <c r="T504" s="230" t="s">
        <v>184</v>
      </c>
      <c r="U504" s="234">
        <v>180</v>
      </c>
      <c r="V504" s="234">
        <v>80</v>
      </c>
      <c r="W504" s="234">
        <v>0</v>
      </c>
      <c r="X504" s="234">
        <v>0</v>
      </c>
      <c r="Y504" s="234">
        <v>13</v>
      </c>
      <c r="Z504" s="235">
        <f t="shared" si="165"/>
        <v>500</v>
      </c>
      <c r="AA504" s="235">
        <f t="shared" si="165"/>
        <v>500</v>
      </c>
      <c r="AB504" s="236">
        <f t="shared" si="165"/>
        <v>400</v>
      </c>
      <c r="AC504" s="236">
        <f t="shared" si="165"/>
        <v>400</v>
      </c>
      <c r="AD504" s="234">
        <v>180</v>
      </c>
      <c r="AE504" s="234">
        <v>180</v>
      </c>
      <c r="AF504" s="237">
        <v>80</v>
      </c>
      <c r="AG504" s="237">
        <v>80</v>
      </c>
      <c r="AH504" s="234">
        <v>320</v>
      </c>
      <c r="AI504" s="234">
        <v>320</v>
      </c>
      <c r="AJ504" s="237">
        <v>320</v>
      </c>
      <c r="AK504" s="237">
        <v>320</v>
      </c>
      <c r="AL504" s="234"/>
      <c r="AM504" s="234">
        <v>0</v>
      </c>
      <c r="AN504" s="237">
        <v>0</v>
      </c>
      <c r="AO504" s="237">
        <v>0</v>
      </c>
      <c r="AP504" s="234"/>
      <c r="AQ504" s="234">
        <v>0</v>
      </c>
      <c r="AR504" s="237">
        <v>0</v>
      </c>
      <c r="AS504" s="237">
        <v>0</v>
      </c>
      <c r="AT504" s="230"/>
      <c r="AU504" s="230"/>
      <c r="AV504" s="238">
        <f t="shared" si="166"/>
        <v>3</v>
      </c>
      <c r="AW504" s="238">
        <f t="shared" si="166"/>
        <v>4</v>
      </c>
      <c r="AX504" s="234">
        <v>3</v>
      </c>
      <c r="AY504" s="234">
        <v>4</v>
      </c>
      <c r="AZ504" s="229"/>
      <c r="BA504" s="229">
        <v>0</v>
      </c>
      <c r="BB504" s="229"/>
      <c r="BC504" s="229">
        <v>0</v>
      </c>
      <c r="BD504" s="232">
        <v>45231</v>
      </c>
      <c r="BE504" s="232">
        <v>44987</v>
      </c>
      <c r="BF504" s="239" t="s">
        <v>319</v>
      </c>
      <c r="BG504" s="230" t="s">
        <v>231</v>
      </c>
      <c r="BH504" s="230">
        <v>0</v>
      </c>
      <c r="BI504" s="240"/>
      <c r="BJ504" s="241">
        <v>0</v>
      </c>
      <c r="BK504" s="242" t="s">
        <v>2066</v>
      </c>
      <c r="BL504" s="242"/>
      <c r="BM504" s="242" t="s">
        <v>332</v>
      </c>
      <c r="BN504" s="231" t="s">
        <v>200</v>
      </c>
      <c r="BO504" s="231">
        <f t="shared" si="155"/>
        <v>2023</v>
      </c>
      <c r="BP504" s="231">
        <f t="shared" si="156"/>
        <v>4</v>
      </c>
      <c r="BQ504" s="231" t="str">
        <f t="shared" si="168"/>
        <v>MMMM</v>
      </c>
      <c r="BR504" s="231"/>
      <c r="BS504" s="231">
        <f t="shared" si="150"/>
        <v>1</v>
      </c>
      <c r="BT504" s="231">
        <v>10</v>
      </c>
      <c r="BU504" s="231" t="s">
        <v>255</v>
      </c>
      <c r="BV504" s="231">
        <v>1</v>
      </c>
      <c r="BW504" s="231"/>
      <c r="BX504" s="231"/>
      <c r="BY504" s="231"/>
      <c r="BZ504" s="238">
        <f t="shared" si="151"/>
        <v>1</v>
      </c>
      <c r="CA504" s="231"/>
      <c r="CB504" s="231" t="str">
        <f t="shared" si="169"/>
        <v>Янгиариқ тумани ҳокими ўринбосари</v>
      </c>
      <c r="CC504" s="231" t="s">
        <v>358</v>
      </c>
      <c r="CD504" s="231" t="s">
        <v>359</v>
      </c>
      <c r="CE504" s="231" t="s">
        <v>204</v>
      </c>
      <c r="CF504" s="231" t="s">
        <v>2067</v>
      </c>
      <c r="CG504" s="231" t="s">
        <v>206</v>
      </c>
      <c r="CH504" s="231"/>
      <c r="CI504" s="231"/>
      <c r="CJ504" s="231"/>
      <c r="CK504" s="243">
        <v>3</v>
      </c>
      <c r="CL504" s="243">
        <v>4</v>
      </c>
      <c r="CM504" s="244">
        <f t="shared" si="161"/>
        <v>1</v>
      </c>
      <c r="CN504" s="243">
        <v>2</v>
      </c>
      <c r="CO504" s="243">
        <f t="shared" si="162"/>
        <v>3</v>
      </c>
      <c r="CP504" s="245">
        <f t="shared" si="163"/>
        <v>0</v>
      </c>
      <c r="CR504" s="226"/>
    </row>
    <row r="505" spans="1:96" s="246" customFormat="1" ht="39" customHeight="1" x14ac:dyDescent="0.25">
      <c r="A505" s="227">
        <v>13</v>
      </c>
      <c r="B505" s="228">
        <f t="shared" si="160"/>
        <v>496</v>
      </c>
      <c r="C505" s="229">
        <v>19575</v>
      </c>
      <c r="D505" s="228" t="s">
        <v>185</v>
      </c>
      <c r="E505" s="228" t="s">
        <v>2</v>
      </c>
      <c r="F505" s="230" t="s">
        <v>13</v>
      </c>
      <c r="G505" s="231" t="s">
        <v>2127</v>
      </c>
      <c r="H505" s="231" t="s">
        <v>2128</v>
      </c>
      <c r="I505" s="230" t="s">
        <v>2129</v>
      </c>
      <c r="J505" s="232">
        <f t="shared" si="152"/>
        <v>0</v>
      </c>
      <c r="K505" s="232">
        <v>44997</v>
      </c>
      <c r="L505" s="230" t="s">
        <v>330</v>
      </c>
      <c r="M505" s="233">
        <v>301141267</v>
      </c>
      <c r="N505" s="228" t="s">
        <v>2130</v>
      </c>
      <c r="O505" s="228" t="s">
        <v>252</v>
      </c>
      <c r="P505" s="230" t="s">
        <v>213</v>
      </c>
      <c r="Q505" s="230" t="s">
        <v>259</v>
      </c>
      <c r="R505" s="230"/>
      <c r="S505" s="230" t="s">
        <v>685</v>
      </c>
      <c r="T505" s="230">
        <v>4400</v>
      </c>
      <c r="U505" s="234">
        <v>2260</v>
      </c>
      <c r="V505" s="234">
        <v>2192.1999999999998</v>
      </c>
      <c r="W505" s="234">
        <v>0</v>
      </c>
      <c r="X505" s="234">
        <v>0</v>
      </c>
      <c r="Y505" s="234">
        <v>425</v>
      </c>
      <c r="Z505" s="235">
        <f t="shared" si="165"/>
        <v>3570</v>
      </c>
      <c r="AA505" s="235">
        <f t="shared" si="165"/>
        <v>3570</v>
      </c>
      <c r="AB505" s="236">
        <f t="shared" si="165"/>
        <v>3570</v>
      </c>
      <c r="AC505" s="236">
        <f t="shared" si="165"/>
        <v>3570</v>
      </c>
      <c r="AD505" s="234"/>
      <c r="AE505" s="234">
        <v>0</v>
      </c>
      <c r="AF505" s="237">
        <v>0</v>
      </c>
      <c r="AG505" s="237">
        <v>0</v>
      </c>
      <c r="AH505" s="234"/>
      <c r="AI505" s="234">
        <v>0</v>
      </c>
      <c r="AJ505" s="237">
        <v>0</v>
      </c>
      <c r="AK505" s="237">
        <v>0</v>
      </c>
      <c r="AL505" s="234">
        <v>300</v>
      </c>
      <c r="AM505" s="234">
        <v>300</v>
      </c>
      <c r="AN505" s="237">
        <v>300</v>
      </c>
      <c r="AO505" s="237">
        <v>300</v>
      </c>
      <c r="AP505" s="234"/>
      <c r="AQ505" s="234">
        <v>0</v>
      </c>
      <c r="AR505" s="237">
        <v>0</v>
      </c>
      <c r="AS505" s="237">
        <v>0</v>
      </c>
      <c r="AT505" s="230"/>
      <c r="AU505" s="230"/>
      <c r="AV505" s="238">
        <f t="shared" si="166"/>
        <v>10</v>
      </c>
      <c r="AW505" s="238">
        <f t="shared" si="166"/>
        <v>10</v>
      </c>
      <c r="AX505" s="234">
        <v>10</v>
      </c>
      <c r="AY505" s="234">
        <v>10</v>
      </c>
      <c r="AZ505" s="229"/>
      <c r="BA505" s="229">
        <v>0</v>
      </c>
      <c r="BB505" s="229"/>
      <c r="BC505" s="229">
        <v>0</v>
      </c>
      <c r="BD505" s="232">
        <v>44997</v>
      </c>
      <c r="BE505" s="232">
        <v>44979</v>
      </c>
      <c r="BF505" s="239" t="s">
        <v>695</v>
      </c>
      <c r="BG505" s="230" t="s">
        <v>382</v>
      </c>
      <c r="BH505" s="230">
        <v>0</v>
      </c>
      <c r="BI505" s="240"/>
      <c r="BJ505" s="241">
        <v>0</v>
      </c>
      <c r="BK505" s="242" t="s">
        <v>2066</v>
      </c>
      <c r="BL505" s="242"/>
      <c r="BM505" s="242" t="s">
        <v>332</v>
      </c>
      <c r="BN505" s="231" t="s">
        <v>200</v>
      </c>
      <c r="BO505" s="231">
        <f t="shared" si="155"/>
        <v>2023</v>
      </c>
      <c r="BP505" s="231">
        <f t="shared" si="156"/>
        <v>1</v>
      </c>
      <c r="BQ505" s="231" t="str">
        <f t="shared" si="168"/>
        <v>MMMM</v>
      </c>
      <c r="BR505" s="231"/>
      <c r="BS505" s="231">
        <f t="shared" ref="BS505:BS531" si="170">+DAY(BD505)</f>
        <v>12</v>
      </c>
      <c r="BT505" s="231">
        <v>24</v>
      </c>
      <c r="BU505" s="231" t="s">
        <v>201</v>
      </c>
      <c r="BV505" s="231">
        <v>1</v>
      </c>
      <c r="BW505" s="231"/>
      <c r="BX505" s="231"/>
      <c r="BY505" s="231"/>
      <c r="BZ505" s="238">
        <f t="shared" ref="BZ505:BZ531" si="171">+IF(BF505&gt;0,AW505-AV505,0)</f>
        <v>0</v>
      </c>
      <c r="CA505" s="231"/>
      <c r="CB505" s="231" t="str">
        <f t="shared" si="169"/>
        <v>Янгиариқ тумани ҳокими ўринбосари</v>
      </c>
      <c r="CC505" s="231" t="s">
        <v>297</v>
      </c>
      <c r="CD505" s="231" t="s">
        <v>298</v>
      </c>
      <c r="CE505" s="231" t="s">
        <v>206</v>
      </c>
      <c r="CF505" s="231" t="s">
        <v>2067</v>
      </c>
      <c r="CG505" s="231" t="s">
        <v>206</v>
      </c>
      <c r="CH505" s="231"/>
      <c r="CI505" s="231"/>
      <c r="CJ505" s="231"/>
      <c r="CK505" s="243">
        <v>6</v>
      </c>
      <c r="CL505" s="243">
        <v>9</v>
      </c>
      <c r="CM505" s="244">
        <f t="shared" si="161"/>
        <v>3</v>
      </c>
      <c r="CN505" s="243">
        <v>12</v>
      </c>
      <c r="CO505" s="243">
        <f t="shared" si="162"/>
        <v>15</v>
      </c>
      <c r="CP505" s="245">
        <f t="shared" si="163"/>
        <v>5</v>
      </c>
      <c r="CR505" s="226"/>
    </row>
    <row r="506" spans="1:96" s="246" customFormat="1" ht="39" customHeight="1" x14ac:dyDescent="0.25">
      <c r="A506" s="227">
        <v>13</v>
      </c>
      <c r="B506" s="228">
        <f t="shared" si="160"/>
        <v>497</v>
      </c>
      <c r="C506" s="229">
        <v>19567</v>
      </c>
      <c r="D506" s="228" t="s">
        <v>185</v>
      </c>
      <c r="E506" s="228" t="s">
        <v>2</v>
      </c>
      <c r="F506" s="230" t="s">
        <v>13</v>
      </c>
      <c r="G506" s="231" t="s">
        <v>2131</v>
      </c>
      <c r="H506" s="231" t="s">
        <v>789</v>
      </c>
      <c r="I506" s="230" t="s">
        <v>2132</v>
      </c>
      <c r="J506" s="232">
        <f t="shared" ref="J506:J531" si="172">+K506-BD506</f>
        <v>0</v>
      </c>
      <c r="K506" s="232">
        <v>45261</v>
      </c>
      <c r="L506" s="230" t="s">
        <v>189</v>
      </c>
      <c r="M506" s="233">
        <v>300391639</v>
      </c>
      <c r="N506" s="228" t="s">
        <v>2073</v>
      </c>
      <c r="O506" s="228" t="s">
        <v>212</v>
      </c>
      <c r="P506" s="230" t="s">
        <v>193</v>
      </c>
      <c r="Q506" s="230" t="s">
        <v>355</v>
      </c>
      <c r="R506" s="230"/>
      <c r="S506" s="230" t="s">
        <v>195</v>
      </c>
      <c r="T506" s="230" t="s">
        <v>184</v>
      </c>
      <c r="U506" s="234">
        <v>950</v>
      </c>
      <c r="V506" s="234">
        <v>540</v>
      </c>
      <c r="W506" s="234">
        <v>0</v>
      </c>
      <c r="X506" s="234">
        <v>0</v>
      </c>
      <c r="Y506" s="234">
        <v>47</v>
      </c>
      <c r="Z506" s="235">
        <f t="shared" ref="Z506:AC531" si="173">+AD506+AH506+AL506*11.9+AP506*11.9</f>
        <v>2900</v>
      </c>
      <c r="AA506" s="235">
        <f t="shared" si="173"/>
        <v>2900</v>
      </c>
      <c r="AB506" s="236">
        <f t="shared" si="173"/>
        <v>2900</v>
      </c>
      <c r="AC506" s="236">
        <f t="shared" si="173"/>
        <v>2900</v>
      </c>
      <c r="AD506" s="234">
        <v>400</v>
      </c>
      <c r="AE506" s="234">
        <v>400</v>
      </c>
      <c r="AF506" s="237">
        <v>400</v>
      </c>
      <c r="AG506" s="237">
        <v>400</v>
      </c>
      <c r="AH506" s="234">
        <v>2500</v>
      </c>
      <c r="AI506" s="234">
        <v>2500</v>
      </c>
      <c r="AJ506" s="237">
        <v>2500</v>
      </c>
      <c r="AK506" s="237">
        <v>2500</v>
      </c>
      <c r="AL506" s="234"/>
      <c r="AM506" s="234">
        <v>0</v>
      </c>
      <c r="AN506" s="237">
        <v>0</v>
      </c>
      <c r="AO506" s="237">
        <v>0</v>
      </c>
      <c r="AP506" s="234"/>
      <c r="AQ506" s="234">
        <v>0</v>
      </c>
      <c r="AR506" s="237">
        <v>0</v>
      </c>
      <c r="AS506" s="237">
        <v>0</v>
      </c>
      <c r="AT506" s="230"/>
      <c r="AU506" s="230"/>
      <c r="AV506" s="238">
        <f t="shared" ref="AV506:AW531" si="174">+AX506+AZ506+BB506</f>
        <v>15</v>
      </c>
      <c r="AW506" s="238">
        <f t="shared" si="174"/>
        <v>15</v>
      </c>
      <c r="AX506" s="234">
        <v>15</v>
      </c>
      <c r="AY506" s="234">
        <v>15</v>
      </c>
      <c r="AZ506" s="229"/>
      <c r="BA506" s="229">
        <v>0</v>
      </c>
      <c r="BB506" s="229"/>
      <c r="BC506" s="229">
        <v>0</v>
      </c>
      <c r="BD506" s="232">
        <v>45261</v>
      </c>
      <c r="BE506" s="232">
        <v>44988</v>
      </c>
      <c r="BF506" s="239" t="s">
        <v>291</v>
      </c>
      <c r="BG506" s="230" t="s">
        <v>199</v>
      </c>
      <c r="BH506" s="230">
        <v>0</v>
      </c>
      <c r="BI506" s="240"/>
      <c r="BJ506" s="241">
        <v>0</v>
      </c>
      <c r="BK506" s="242" t="s">
        <v>2066</v>
      </c>
      <c r="BL506" s="242"/>
      <c r="BM506" s="242" t="s">
        <v>332</v>
      </c>
      <c r="BN506" s="231" t="s">
        <v>200</v>
      </c>
      <c r="BO506" s="231">
        <f t="shared" ref="BO506:BO531" si="175">+YEAR(BD506)</f>
        <v>2023</v>
      </c>
      <c r="BP506" s="231">
        <f t="shared" ref="BP506:BP531" si="176">+ROUNDUP(MONTH(BD506)/3,0)</f>
        <v>4</v>
      </c>
      <c r="BQ506" s="231" t="str">
        <f t="shared" si="168"/>
        <v>MMMM</v>
      </c>
      <c r="BR506" s="231"/>
      <c r="BS506" s="231">
        <f t="shared" si="170"/>
        <v>1</v>
      </c>
      <c r="BT506" s="231">
        <v>10</v>
      </c>
      <c r="BU506" s="231" t="s">
        <v>255</v>
      </c>
      <c r="BV506" s="231">
        <v>1</v>
      </c>
      <c r="BW506" s="231"/>
      <c r="BX506" s="231"/>
      <c r="BY506" s="231"/>
      <c r="BZ506" s="238">
        <f t="shared" si="171"/>
        <v>0</v>
      </c>
      <c r="CA506" s="231"/>
      <c r="CB506" s="231" t="str">
        <f t="shared" si="169"/>
        <v>Янгиариқ тумани ҳокими ўринбосари</v>
      </c>
      <c r="CC506" s="231" t="s">
        <v>358</v>
      </c>
      <c r="CD506" s="231" t="s">
        <v>359</v>
      </c>
      <c r="CE506" s="231" t="s">
        <v>204</v>
      </c>
      <c r="CF506" s="231" t="s">
        <v>2067</v>
      </c>
      <c r="CG506" s="231" t="s">
        <v>206</v>
      </c>
      <c r="CH506" s="231"/>
      <c r="CI506" s="231"/>
      <c r="CJ506" s="231"/>
      <c r="CK506" s="243">
        <v>34</v>
      </c>
      <c r="CL506" s="243">
        <v>44</v>
      </c>
      <c r="CM506" s="244">
        <f t="shared" si="161"/>
        <v>10</v>
      </c>
      <c r="CN506" s="243">
        <v>1</v>
      </c>
      <c r="CO506" s="243">
        <f t="shared" si="162"/>
        <v>11</v>
      </c>
      <c r="CP506" s="245">
        <f t="shared" si="163"/>
        <v>-4</v>
      </c>
      <c r="CR506" s="226"/>
    </row>
    <row r="507" spans="1:96" s="246" customFormat="1" ht="39" customHeight="1" x14ac:dyDescent="0.25">
      <c r="A507" s="227">
        <v>13</v>
      </c>
      <c r="B507" s="228">
        <f t="shared" si="160"/>
        <v>498</v>
      </c>
      <c r="C507" s="229">
        <v>19554</v>
      </c>
      <c r="D507" s="228" t="s">
        <v>185</v>
      </c>
      <c r="E507" s="228" t="s">
        <v>2</v>
      </c>
      <c r="F507" s="230" t="s">
        <v>13</v>
      </c>
      <c r="G507" s="231" t="s">
        <v>2133</v>
      </c>
      <c r="H507" s="231" t="s">
        <v>2134</v>
      </c>
      <c r="I507" s="230" t="s">
        <v>2135</v>
      </c>
      <c r="J507" s="232">
        <f t="shared" si="172"/>
        <v>0</v>
      </c>
      <c r="K507" s="232">
        <v>45046</v>
      </c>
      <c r="L507" s="230" t="s">
        <v>189</v>
      </c>
      <c r="M507" s="233">
        <v>205819189</v>
      </c>
      <c r="N507" s="228" t="s">
        <v>2116</v>
      </c>
      <c r="O507" s="228" t="s">
        <v>252</v>
      </c>
      <c r="P507" s="230" t="s">
        <v>193</v>
      </c>
      <c r="Q507" s="230" t="s">
        <v>437</v>
      </c>
      <c r="R507" s="230"/>
      <c r="S507" s="230" t="s">
        <v>195</v>
      </c>
      <c r="T507" s="230" t="s">
        <v>184</v>
      </c>
      <c r="U507" s="234">
        <v>350</v>
      </c>
      <c r="V507" s="234">
        <v>120</v>
      </c>
      <c r="W507" s="234">
        <v>0</v>
      </c>
      <c r="X507" s="234">
        <v>0</v>
      </c>
      <c r="Y507" s="234">
        <v>59.3</v>
      </c>
      <c r="Z507" s="235">
        <f t="shared" si="173"/>
        <v>1400</v>
      </c>
      <c r="AA507" s="235">
        <f t="shared" si="173"/>
        <v>1400</v>
      </c>
      <c r="AB507" s="236">
        <f t="shared" si="173"/>
        <v>1000</v>
      </c>
      <c r="AC507" s="236">
        <f t="shared" si="173"/>
        <v>1000</v>
      </c>
      <c r="AD507" s="234">
        <v>400</v>
      </c>
      <c r="AE507" s="234">
        <v>400</v>
      </c>
      <c r="AF507" s="237">
        <v>1000</v>
      </c>
      <c r="AG507" s="237">
        <v>1000</v>
      </c>
      <c r="AH507" s="234">
        <v>1000</v>
      </c>
      <c r="AI507" s="234">
        <v>1000</v>
      </c>
      <c r="AJ507" s="237">
        <v>0</v>
      </c>
      <c r="AK507" s="237">
        <v>0</v>
      </c>
      <c r="AL507" s="234"/>
      <c r="AM507" s="234">
        <v>0</v>
      </c>
      <c r="AN507" s="237">
        <v>0</v>
      </c>
      <c r="AO507" s="237">
        <v>0</v>
      </c>
      <c r="AP507" s="234"/>
      <c r="AQ507" s="234">
        <v>0</v>
      </c>
      <c r="AR507" s="237">
        <v>0</v>
      </c>
      <c r="AS507" s="237">
        <v>0</v>
      </c>
      <c r="AT507" s="230"/>
      <c r="AU507" s="230"/>
      <c r="AV507" s="238">
        <f t="shared" si="174"/>
        <v>8</v>
      </c>
      <c r="AW507" s="238">
        <f t="shared" si="174"/>
        <v>7</v>
      </c>
      <c r="AX507" s="234">
        <v>8</v>
      </c>
      <c r="AY507" s="234">
        <v>7</v>
      </c>
      <c r="AZ507" s="229"/>
      <c r="BA507" s="234">
        <v>0</v>
      </c>
      <c r="BB507" s="229"/>
      <c r="BC507" s="234">
        <v>0</v>
      </c>
      <c r="BD507" s="232">
        <v>45046</v>
      </c>
      <c r="BE507" s="232">
        <v>45022</v>
      </c>
      <c r="BF507" s="239" t="s">
        <v>458</v>
      </c>
      <c r="BG507" s="230" t="s">
        <v>217</v>
      </c>
      <c r="BH507" s="230">
        <v>0</v>
      </c>
      <c r="BI507" s="240"/>
      <c r="BJ507" s="241">
        <v>0</v>
      </c>
      <c r="BK507" s="242" t="s">
        <v>2066</v>
      </c>
      <c r="BL507" s="242"/>
      <c r="BM507" s="242" t="s">
        <v>332</v>
      </c>
      <c r="BN507" s="231" t="s">
        <v>200</v>
      </c>
      <c r="BO507" s="231">
        <f t="shared" si="175"/>
        <v>2023</v>
      </c>
      <c r="BP507" s="231">
        <f t="shared" si="176"/>
        <v>2</v>
      </c>
      <c r="BQ507" s="231" t="str">
        <f t="shared" si="168"/>
        <v>MMMM</v>
      </c>
      <c r="BR507" s="231" t="s">
        <v>232</v>
      </c>
      <c r="BS507" s="231">
        <f t="shared" si="170"/>
        <v>30</v>
      </c>
      <c r="BT507" s="231">
        <v>7</v>
      </c>
      <c r="BU507" s="231" t="s">
        <v>2090</v>
      </c>
      <c r="BV507" s="231">
        <v>2</v>
      </c>
      <c r="BW507" s="231"/>
      <c r="BX507" s="231"/>
      <c r="BY507" s="231"/>
      <c r="BZ507" s="238">
        <f t="shared" si="171"/>
        <v>-1</v>
      </c>
      <c r="CA507" s="231"/>
      <c r="CB507" s="231" t="str">
        <f t="shared" si="169"/>
        <v>Янгиариқ тумани ҳокими ўринбосари</v>
      </c>
      <c r="CC507" s="231" t="s">
        <v>202</v>
      </c>
      <c r="CD507" s="231" t="s">
        <v>2117</v>
      </c>
      <c r="CE507" s="231" t="s">
        <v>206</v>
      </c>
      <c r="CF507" s="231" t="s">
        <v>2081</v>
      </c>
      <c r="CG507" s="231" t="s">
        <v>472</v>
      </c>
      <c r="CH507" s="231"/>
      <c r="CI507" s="231"/>
      <c r="CJ507" s="231"/>
      <c r="CK507" s="243">
        <v>1</v>
      </c>
      <c r="CL507" s="243">
        <v>1</v>
      </c>
      <c r="CM507" s="244">
        <f t="shared" si="161"/>
        <v>0</v>
      </c>
      <c r="CN507" s="243"/>
      <c r="CO507" s="243">
        <f t="shared" si="162"/>
        <v>0</v>
      </c>
      <c r="CP507" s="245">
        <f t="shared" si="163"/>
        <v>-8</v>
      </c>
      <c r="CR507" s="226"/>
    </row>
    <row r="508" spans="1:96" s="246" customFormat="1" ht="39" customHeight="1" x14ac:dyDescent="0.25">
      <c r="A508" s="227">
        <v>13</v>
      </c>
      <c r="B508" s="228">
        <f t="shared" si="160"/>
        <v>499</v>
      </c>
      <c r="C508" s="229">
        <v>36824</v>
      </c>
      <c r="D508" s="228" t="s">
        <v>222</v>
      </c>
      <c r="E508" s="228" t="s">
        <v>2</v>
      </c>
      <c r="F508" s="230" t="s">
        <v>13</v>
      </c>
      <c r="G508" s="231" t="s">
        <v>2136</v>
      </c>
      <c r="H508" s="231" t="s">
        <v>1815</v>
      </c>
      <c r="I508" s="230" t="s">
        <v>2137</v>
      </c>
      <c r="J508" s="232">
        <f t="shared" si="172"/>
        <v>0</v>
      </c>
      <c r="K508" s="232">
        <v>45076</v>
      </c>
      <c r="L508" s="230" t="s">
        <v>189</v>
      </c>
      <c r="M508" s="242">
        <v>205806213</v>
      </c>
      <c r="N508" s="230" t="s">
        <v>2138</v>
      </c>
      <c r="O508" s="230" t="s">
        <v>277</v>
      </c>
      <c r="P508" s="230" t="s">
        <v>193</v>
      </c>
      <c r="Q508" s="230" t="s">
        <v>437</v>
      </c>
      <c r="R508" s="230">
        <v>0</v>
      </c>
      <c r="S508" s="230">
        <v>0</v>
      </c>
      <c r="T508" s="230">
        <v>0</v>
      </c>
      <c r="U508" s="230">
        <v>0</v>
      </c>
      <c r="V508" s="230">
        <v>0</v>
      </c>
      <c r="W508" s="230">
        <v>0</v>
      </c>
      <c r="X508" s="230">
        <v>0</v>
      </c>
      <c r="Y508" s="234">
        <v>15</v>
      </c>
      <c r="Z508" s="235">
        <f t="shared" si="173"/>
        <v>350</v>
      </c>
      <c r="AA508" s="235">
        <f t="shared" si="173"/>
        <v>350</v>
      </c>
      <c r="AB508" s="236">
        <f t="shared" si="173"/>
        <v>350</v>
      </c>
      <c r="AC508" s="236">
        <f t="shared" si="173"/>
        <v>350</v>
      </c>
      <c r="AD508" s="234">
        <v>150</v>
      </c>
      <c r="AE508" s="234">
        <v>150</v>
      </c>
      <c r="AF508" s="236">
        <v>350</v>
      </c>
      <c r="AG508" s="236">
        <v>350</v>
      </c>
      <c r="AH508" s="234">
        <v>200</v>
      </c>
      <c r="AI508" s="234">
        <v>200</v>
      </c>
      <c r="AJ508" s="237">
        <v>0</v>
      </c>
      <c r="AK508" s="237">
        <v>0</v>
      </c>
      <c r="AL508" s="234"/>
      <c r="AM508" s="234">
        <v>0</v>
      </c>
      <c r="AN508" s="237">
        <v>0</v>
      </c>
      <c r="AO508" s="237">
        <v>0</v>
      </c>
      <c r="AP508" s="234"/>
      <c r="AQ508" s="234">
        <v>0</v>
      </c>
      <c r="AR508" s="236">
        <v>0</v>
      </c>
      <c r="AS508" s="236">
        <v>0</v>
      </c>
      <c r="AT508" s="230"/>
      <c r="AU508" s="230"/>
      <c r="AV508" s="238">
        <f t="shared" si="174"/>
        <v>5</v>
      </c>
      <c r="AW508" s="238">
        <f t="shared" si="174"/>
        <v>5</v>
      </c>
      <c r="AX508" s="234">
        <v>5</v>
      </c>
      <c r="AY508" s="234">
        <v>5</v>
      </c>
      <c r="AZ508" s="229"/>
      <c r="BA508" s="234">
        <v>0</v>
      </c>
      <c r="BB508" s="229"/>
      <c r="BC508" s="234">
        <v>0</v>
      </c>
      <c r="BD508" s="232">
        <v>45076</v>
      </c>
      <c r="BE508" s="232">
        <v>45057</v>
      </c>
      <c r="BF508" s="239" t="s">
        <v>409</v>
      </c>
      <c r="BG508" s="230" t="s">
        <v>217</v>
      </c>
      <c r="BH508" s="230"/>
      <c r="BI508" s="240"/>
      <c r="BJ508" s="241"/>
      <c r="BK508" s="242" t="s">
        <v>2066</v>
      </c>
      <c r="BL508" s="242"/>
      <c r="BM508" s="242" t="s">
        <v>332</v>
      </c>
      <c r="BN508" s="231" t="s">
        <v>200</v>
      </c>
      <c r="BO508" s="231">
        <f t="shared" si="175"/>
        <v>2023</v>
      </c>
      <c r="BP508" s="231">
        <f t="shared" si="176"/>
        <v>2</v>
      </c>
      <c r="BQ508" s="231" t="s">
        <v>218</v>
      </c>
      <c r="BR508" s="231"/>
      <c r="BS508" s="231">
        <f t="shared" si="170"/>
        <v>30</v>
      </c>
      <c r="BT508" s="231"/>
      <c r="BU508" s="231" t="s">
        <v>218</v>
      </c>
      <c r="BV508" s="231"/>
      <c r="BW508" s="231"/>
      <c r="BX508" s="231"/>
      <c r="BY508" s="231"/>
      <c r="BZ508" s="238">
        <f t="shared" si="171"/>
        <v>0</v>
      </c>
      <c r="CA508" s="231"/>
      <c r="CB508" s="231"/>
      <c r="CC508" s="231" t="s">
        <v>202</v>
      </c>
      <c r="CD508" s="231" t="s">
        <v>2097</v>
      </c>
      <c r="CE508" s="231" t="s">
        <v>204</v>
      </c>
      <c r="CF508" s="231" t="s">
        <v>2074</v>
      </c>
      <c r="CG508" s="231" t="s">
        <v>204</v>
      </c>
      <c r="CH508" s="231"/>
      <c r="CI508" s="231"/>
      <c r="CJ508" s="231"/>
      <c r="CK508" s="243">
        <v>2</v>
      </c>
      <c r="CL508" s="243">
        <v>7</v>
      </c>
      <c r="CM508" s="244">
        <f t="shared" si="161"/>
        <v>5</v>
      </c>
      <c r="CN508" s="243"/>
      <c r="CO508" s="243">
        <f t="shared" si="162"/>
        <v>5</v>
      </c>
      <c r="CP508" s="245">
        <f t="shared" si="163"/>
        <v>0</v>
      </c>
      <c r="CR508" s="226"/>
    </row>
    <row r="509" spans="1:96" s="246" customFormat="1" ht="39" customHeight="1" x14ac:dyDescent="0.25">
      <c r="A509" s="227">
        <v>13</v>
      </c>
      <c r="B509" s="228">
        <f t="shared" si="160"/>
        <v>500</v>
      </c>
      <c r="C509" s="229">
        <v>19590</v>
      </c>
      <c r="D509" s="228" t="s">
        <v>185</v>
      </c>
      <c r="E509" s="228" t="s">
        <v>2</v>
      </c>
      <c r="F509" s="230" t="s">
        <v>13</v>
      </c>
      <c r="G509" s="231" t="s">
        <v>2139</v>
      </c>
      <c r="H509" s="231" t="s">
        <v>2140</v>
      </c>
      <c r="I509" s="230" t="s">
        <v>2141</v>
      </c>
      <c r="J509" s="232">
        <f t="shared" si="172"/>
        <v>0</v>
      </c>
      <c r="K509" s="232">
        <v>45209</v>
      </c>
      <c r="L509" s="230" t="s">
        <v>330</v>
      </c>
      <c r="M509" s="233">
        <v>204789964</v>
      </c>
      <c r="N509" s="228" t="s">
        <v>2142</v>
      </c>
      <c r="O509" s="228" t="s">
        <v>212</v>
      </c>
      <c r="P509" s="230" t="s">
        <v>193</v>
      </c>
      <c r="Q509" s="230" t="s">
        <v>447</v>
      </c>
      <c r="R509" s="230"/>
      <c r="S509" s="230" t="s">
        <v>195</v>
      </c>
      <c r="T509" s="230" t="s">
        <v>184</v>
      </c>
      <c r="U509" s="234">
        <v>410</v>
      </c>
      <c r="V509" s="234">
        <v>110</v>
      </c>
      <c r="W509" s="234">
        <v>0</v>
      </c>
      <c r="X509" s="234">
        <v>0</v>
      </c>
      <c r="Y509" s="234">
        <v>22</v>
      </c>
      <c r="Z509" s="235">
        <f t="shared" si="173"/>
        <v>6000</v>
      </c>
      <c r="AA509" s="235">
        <f t="shared" si="173"/>
        <v>6000</v>
      </c>
      <c r="AB509" s="236">
        <f t="shared" si="173"/>
        <v>2000</v>
      </c>
      <c r="AC509" s="236">
        <f t="shared" si="173"/>
        <v>2000</v>
      </c>
      <c r="AD509" s="234">
        <v>4000</v>
      </c>
      <c r="AE509" s="234">
        <v>4000</v>
      </c>
      <c r="AF509" s="237">
        <v>270</v>
      </c>
      <c r="AG509" s="237">
        <v>270</v>
      </c>
      <c r="AH509" s="234">
        <v>2000</v>
      </c>
      <c r="AI509" s="234">
        <v>2000</v>
      </c>
      <c r="AJ509" s="237">
        <v>1730</v>
      </c>
      <c r="AK509" s="237">
        <v>1730</v>
      </c>
      <c r="AL509" s="234"/>
      <c r="AM509" s="234">
        <v>0</v>
      </c>
      <c r="AN509" s="237">
        <v>0</v>
      </c>
      <c r="AO509" s="237">
        <v>0</v>
      </c>
      <c r="AP509" s="234"/>
      <c r="AQ509" s="234">
        <v>0</v>
      </c>
      <c r="AR509" s="237">
        <v>0</v>
      </c>
      <c r="AS509" s="237">
        <v>0</v>
      </c>
      <c r="AT509" s="230"/>
      <c r="AU509" s="230"/>
      <c r="AV509" s="238">
        <f t="shared" si="174"/>
        <v>6</v>
      </c>
      <c r="AW509" s="238">
        <f t="shared" si="174"/>
        <v>3</v>
      </c>
      <c r="AX509" s="234">
        <v>6</v>
      </c>
      <c r="AY509" s="234">
        <v>3</v>
      </c>
      <c r="AZ509" s="229"/>
      <c r="BA509" s="229">
        <v>0</v>
      </c>
      <c r="BB509" s="229"/>
      <c r="BC509" s="229">
        <v>0</v>
      </c>
      <c r="BD509" s="232">
        <v>45209</v>
      </c>
      <c r="BE509" s="232">
        <v>44988</v>
      </c>
      <c r="BF509" s="239" t="s">
        <v>343</v>
      </c>
      <c r="BG509" s="230" t="s">
        <v>332</v>
      </c>
      <c r="BH509" s="230">
        <v>0</v>
      </c>
      <c r="BI509" s="240"/>
      <c r="BJ509" s="241">
        <v>0</v>
      </c>
      <c r="BK509" s="242" t="s">
        <v>2066</v>
      </c>
      <c r="BL509" s="242"/>
      <c r="BM509" s="242" t="s">
        <v>332</v>
      </c>
      <c r="BN509" s="231" t="s">
        <v>641</v>
      </c>
      <c r="BO509" s="231">
        <f t="shared" si="175"/>
        <v>2023</v>
      </c>
      <c r="BP509" s="231">
        <f t="shared" si="176"/>
        <v>4</v>
      </c>
      <c r="BQ509" s="231" t="str">
        <f>+TEXT(BD509,"MMMM")</f>
        <v>MMMM</v>
      </c>
      <c r="BR509" s="231"/>
      <c r="BS509" s="231">
        <f t="shared" si="170"/>
        <v>10</v>
      </c>
      <c r="BT509" s="231">
        <v>10</v>
      </c>
      <c r="BU509" s="231" t="s">
        <v>255</v>
      </c>
      <c r="BV509" s="231">
        <v>1</v>
      </c>
      <c r="BW509" s="231"/>
      <c r="BX509" s="231"/>
      <c r="BY509" s="231"/>
      <c r="BZ509" s="238">
        <f t="shared" si="171"/>
        <v>-3</v>
      </c>
      <c r="CA509" s="231"/>
      <c r="CB509" s="231" t="str">
        <f>+IF(BN509="йирик",CONCATENATE(E509," Инвестициялар, саноат ва савдо бош бошқармаси бошлиғи"),IF(BN509="ўрта",CONCATENATE(E509," Инвестициялар, саноат ва савдо бош бошқармаси бошлиғи биринчи ўринбосари"),_xlfn.CONCAT(F509," ҳокими ўринбосари")))</f>
        <v>Хоразм вилояти Инвестициялар, саноат ва савдо бош бошқармаси бошлиғи биринчи ўринбосари</v>
      </c>
      <c r="CC509" s="231" t="s">
        <v>202</v>
      </c>
      <c r="CD509" s="231" t="s">
        <v>2097</v>
      </c>
      <c r="CE509" s="231" t="s">
        <v>204</v>
      </c>
      <c r="CF509" s="231" t="s">
        <v>2067</v>
      </c>
      <c r="CG509" s="231" t="s">
        <v>206</v>
      </c>
      <c r="CH509" s="231"/>
      <c r="CI509" s="231"/>
      <c r="CJ509" s="231"/>
      <c r="CK509" s="243">
        <v>3</v>
      </c>
      <c r="CL509" s="243">
        <v>6</v>
      </c>
      <c r="CM509" s="244">
        <f t="shared" si="161"/>
        <v>3</v>
      </c>
      <c r="CN509" s="243">
        <v>56</v>
      </c>
      <c r="CO509" s="243">
        <f t="shared" si="162"/>
        <v>59</v>
      </c>
      <c r="CP509" s="245">
        <f t="shared" si="163"/>
        <v>53</v>
      </c>
      <c r="CR509" s="226"/>
    </row>
    <row r="510" spans="1:96" s="246" customFormat="1" ht="39" customHeight="1" x14ac:dyDescent="0.25">
      <c r="A510" s="227">
        <v>13</v>
      </c>
      <c r="B510" s="228">
        <f t="shared" si="160"/>
        <v>501</v>
      </c>
      <c r="C510" s="229">
        <v>19540</v>
      </c>
      <c r="D510" s="228" t="s">
        <v>185</v>
      </c>
      <c r="E510" s="228" t="s">
        <v>2</v>
      </c>
      <c r="F510" s="230" t="s">
        <v>13</v>
      </c>
      <c r="G510" s="231" t="s">
        <v>2143</v>
      </c>
      <c r="H510" s="231" t="s">
        <v>1309</v>
      </c>
      <c r="I510" s="230" t="s">
        <v>2144</v>
      </c>
      <c r="J510" s="232">
        <f t="shared" si="172"/>
        <v>0</v>
      </c>
      <c r="K510" s="232">
        <v>45000</v>
      </c>
      <c r="L510" s="230" t="s">
        <v>189</v>
      </c>
      <c r="M510" s="233">
        <v>201545289</v>
      </c>
      <c r="N510" s="228" t="s">
        <v>66</v>
      </c>
      <c r="O510" s="228" t="s">
        <v>192</v>
      </c>
      <c r="P510" s="230" t="s">
        <v>213</v>
      </c>
      <c r="Q510" s="230" t="s">
        <v>822</v>
      </c>
      <c r="R510" s="230"/>
      <c r="S510" s="230" t="s">
        <v>1021</v>
      </c>
      <c r="T510" s="230">
        <v>450</v>
      </c>
      <c r="U510" s="234">
        <v>550</v>
      </c>
      <c r="V510" s="234">
        <v>533.5</v>
      </c>
      <c r="W510" s="234">
        <v>0</v>
      </c>
      <c r="X510" s="234">
        <v>0</v>
      </c>
      <c r="Y510" s="234">
        <v>20</v>
      </c>
      <c r="Z510" s="235">
        <f t="shared" si="173"/>
        <v>1400</v>
      </c>
      <c r="AA510" s="235">
        <f t="shared" si="173"/>
        <v>1400</v>
      </c>
      <c r="AB510" s="236">
        <f t="shared" si="173"/>
        <v>1400</v>
      </c>
      <c r="AC510" s="236">
        <f t="shared" si="173"/>
        <v>1400</v>
      </c>
      <c r="AD510" s="234">
        <v>400</v>
      </c>
      <c r="AE510" s="234">
        <v>400</v>
      </c>
      <c r="AF510" s="237">
        <v>400</v>
      </c>
      <c r="AG510" s="237">
        <v>400</v>
      </c>
      <c r="AH510" s="234">
        <v>1000</v>
      </c>
      <c r="AI510" s="234">
        <v>1000</v>
      </c>
      <c r="AJ510" s="237">
        <v>1000</v>
      </c>
      <c r="AK510" s="237">
        <v>1000</v>
      </c>
      <c r="AL510" s="234"/>
      <c r="AM510" s="234">
        <v>0</v>
      </c>
      <c r="AN510" s="237">
        <v>0</v>
      </c>
      <c r="AO510" s="237">
        <v>0</v>
      </c>
      <c r="AP510" s="234"/>
      <c r="AQ510" s="234">
        <v>0</v>
      </c>
      <c r="AR510" s="237">
        <v>0</v>
      </c>
      <c r="AS510" s="237">
        <v>0</v>
      </c>
      <c r="AT510" s="230"/>
      <c r="AU510" s="230"/>
      <c r="AV510" s="238">
        <f t="shared" si="174"/>
        <v>7</v>
      </c>
      <c r="AW510" s="238">
        <f t="shared" si="174"/>
        <v>7</v>
      </c>
      <c r="AX510" s="234">
        <v>7</v>
      </c>
      <c r="AY510" s="234">
        <v>7</v>
      </c>
      <c r="AZ510" s="229"/>
      <c r="BA510" s="229">
        <v>0</v>
      </c>
      <c r="BB510" s="229"/>
      <c r="BC510" s="229">
        <v>0</v>
      </c>
      <c r="BD510" s="232">
        <v>45000</v>
      </c>
      <c r="BE510" s="232">
        <v>44986</v>
      </c>
      <c r="BF510" s="239" t="s">
        <v>265</v>
      </c>
      <c r="BG510" s="230" t="s">
        <v>217</v>
      </c>
      <c r="BH510" s="230">
        <v>0</v>
      </c>
      <c r="BI510" s="240"/>
      <c r="BJ510" s="241">
        <v>0</v>
      </c>
      <c r="BK510" s="242" t="s">
        <v>2066</v>
      </c>
      <c r="BL510" s="242"/>
      <c r="BM510" s="242" t="s">
        <v>332</v>
      </c>
      <c r="BN510" s="231" t="s">
        <v>200</v>
      </c>
      <c r="BO510" s="231">
        <f t="shared" si="175"/>
        <v>2023</v>
      </c>
      <c r="BP510" s="231">
        <f t="shared" si="176"/>
        <v>1</v>
      </c>
      <c r="BQ510" s="231" t="str">
        <f>+TEXT(BD510,"MMMM")</f>
        <v>MMMM</v>
      </c>
      <c r="BR510" s="231" t="s">
        <v>255</v>
      </c>
      <c r="BS510" s="231">
        <f t="shared" si="170"/>
        <v>15</v>
      </c>
      <c r="BT510" s="231">
        <v>10</v>
      </c>
      <c r="BU510" s="231" t="s">
        <v>255</v>
      </c>
      <c r="BV510" s="231">
        <v>1</v>
      </c>
      <c r="BW510" s="231"/>
      <c r="BX510" s="231"/>
      <c r="BY510" s="231"/>
      <c r="BZ510" s="238">
        <f t="shared" si="171"/>
        <v>0</v>
      </c>
      <c r="CA510" s="231"/>
      <c r="CB510" s="231" t="str">
        <f>+IF(BN510="йирик",CONCATENATE(E510," Инвестициялар, саноат ва савдо бош бошқармаси бошлиғи"),IF(BN510="ўрта",CONCATENATE(E510," Инвестициялар, саноат ва савдо бош бошқармаси бошлиғи биринчи ўринбосари"),_xlfn.CONCAT(F510," ҳокими ўринбосари")))</f>
        <v>Янгиариқ тумани ҳокими ўринбосари</v>
      </c>
      <c r="CC510" s="231" t="s">
        <v>304</v>
      </c>
      <c r="CD510" s="231" t="s">
        <v>305</v>
      </c>
      <c r="CE510" s="231" t="s">
        <v>206</v>
      </c>
      <c r="CF510" s="231" t="s">
        <v>2081</v>
      </c>
      <c r="CG510" s="231" t="s">
        <v>472</v>
      </c>
      <c r="CH510" s="231"/>
      <c r="CI510" s="231"/>
      <c r="CJ510" s="231"/>
      <c r="CK510" s="243">
        <v>19</v>
      </c>
      <c r="CL510" s="243">
        <v>26</v>
      </c>
      <c r="CM510" s="244">
        <f t="shared" si="161"/>
        <v>7</v>
      </c>
      <c r="CN510" s="243">
        <v>4</v>
      </c>
      <c r="CO510" s="243">
        <f t="shared" si="162"/>
        <v>11</v>
      </c>
      <c r="CP510" s="245">
        <f t="shared" si="163"/>
        <v>4</v>
      </c>
      <c r="CR510" s="226"/>
    </row>
    <row r="511" spans="1:96" s="246" customFormat="1" ht="39" customHeight="1" x14ac:dyDescent="0.25">
      <c r="A511" s="227">
        <v>13</v>
      </c>
      <c r="B511" s="228">
        <f t="shared" si="160"/>
        <v>502</v>
      </c>
      <c r="C511" s="229">
        <v>19561</v>
      </c>
      <c r="D511" s="228" t="s">
        <v>185</v>
      </c>
      <c r="E511" s="228" t="s">
        <v>2</v>
      </c>
      <c r="F511" s="230" t="s">
        <v>13</v>
      </c>
      <c r="G511" s="231" t="s">
        <v>2145</v>
      </c>
      <c r="H511" s="231" t="s">
        <v>744</v>
      </c>
      <c r="I511" s="230" t="s">
        <v>2146</v>
      </c>
      <c r="J511" s="232">
        <f t="shared" si="172"/>
        <v>0</v>
      </c>
      <c r="K511" s="232">
        <v>45170</v>
      </c>
      <c r="L511" s="230" t="s">
        <v>189</v>
      </c>
      <c r="M511" s="233">
        <v>200215232</v>
      </c>
      <c r="N511" s="228" t="s">
        <v>2147</v>
      </c>
      <c r="O511" s="228" t="s">
        <v>252</v>
      </c>
      <c r="P511" s="230" t="s">
        <v>240</v>
      </c>
      <c r="Q511" s="230" t="s">
        <v>403</v>
      </c>
      <c r="R511" s="230"/>
      <c r="S511" s="230" t="s">
        <v>215</v>
      </c>
      <c r="T511" s="230">
        <v>800</v>
      </c>
      <c r="U511" s="234">
        <v>1700</v>
      </c>
      <c r="V511" s="234">
        <v>700</v>
      </c>
      <c r="W511" s="234">
        <v>0</v>
      </c>
      <c r="X511" s="234">
        <v>0</v>
      </c>
      <c r="Y511" s="234">
        <v>85</v>
      </c>
      <c r="Z511" s="235">
        <f t="shared" si="173"/>
        <v>12900</v>
      </c>
      <c r="AA511" s="235">
        <f t="shared" si="173"/>
        <v>12900</v>
      </c>
      <c r="AB511" s="236">
        <f t="shared" si="173"/>
        <v>12900</v>
      </c>
      <c r="AC511" s="236">
        <f t="shared" si="173"/>
        <v>12900</v>
      </c>
      <c r="AD511" s="234">
        <v>4000</v>
      </c>
      <c r="AE511" s="234">
        <v>4000</v>
      </c>
      <c r="AF511" s="237">
        <v>4000</v>
      </c>
      <c r="AG511" s="237">
        <v>4000</v>
      </c>
      <c r="AH511" s="234">
        <v>8900</v>
      </c>
      <c r="AI511" s="234">
        <v>8900</v>
      </c>
      <c r="AJ511" s="237">
        <v>8900</v>
      </c>
      <c r="AK511" s="237">
        <v>8900</v>
      </c>
      <c r="AL511" s="234"/>
      <c r="AM511" s="234">
        <v>0</v>
      </c>
      <c r="AN511" s="237">
        <v>0</v>
      </c>
      <c r="AO511" s="237">
        <v>0</v>
      </c>
      <c r="AP511" s="234"/>
      <c r="AQ511" s="234">
        <v>0</v>
      </c>
      <c r="AR511" s="237">
        <v>0</v>
      </c>
      <c r="AS511" s="237">
        <v>0</v>
      </c>
      <c r="AT511" s="230"/>
      <c r="AU511" s="230"/>
      <c r="AV511" s="238">
        <f t="shared" si="174"/>
        <v>10</v>
      </c>
      <c r="AW511" s="238">
        <f t="shared" si="174"/>
        <v>20</v>
      </c>
      <c r="AX511" s="234">
        <v>10</v>
      </c>
      <c r="AY511" s="234">
        <v>20</v>
      </c>
      <c r="AZ511" s="229"/>
      <c r="BA511" s="234">
        <v>0</v>
      </c>
      <c r="BB511" s="229"/>
      <c r="BC511" s="234">
        <v>0</v>
      </c>
      <c r="BD511" s="232">
        <v>45170</v>
      </c>
      <c r="BE511" s="232">
        <v>45058</v>
      </c>
      <c r="BF511" s="239" t="s">
        <v>448</v>
      </c>
      <c r="BG511" s="230" t="s">
        <v>199</v>
      </c>
      <c r="BH511" s="230">
        <v>0</v>
      </c>
      <c r="BI511" s="240"/>
      <c r="BJ511" s="241">
        <v>0</v>
      </c>
      <c r="BK511" s="242" t="s">
        <v>2066</v>
      </c>
      <c r="BL511" s="242"/>
      <c r="BM511" s="242" t="s">
        <v>332</v>
      </c>
      <c r="BN511" s="231" t="s">
        <v>641</v>
      </c>
      <c r="BO511" s="231">
        <f t="shared" si="175"/>
        <v>2023</v>
      </c>
      <c r="BP511" s="231">
        <f t="shared" si="176"/>
        <v>3</v>
      </c>
      <c r="BQ511" s="231" t="str">
        <f>+TEXT(BD511,"MMMM")</f>
        <v>MMMM</v>
      </c>
      <c r="BR511" s="231"/>
      <c r="BS511" s="231">
        <f t="shared" si="170"/>
        <v>1</v>
      </c>
      <c r="BT511" s="231"/>
      <c r="BU511" s="231" t="s">
        <v>218</v>
      </c>
      <c r="BV511" s="231"/>
      <c r="BW511" s="231"/>
      <c r="BX511" s="231"/>
      <c r="BY511" s="231"/>
      <c r="BZ511" s="238">
        <f t="shared" si="171"/>
        <v>10</v>
      </c>
      <c r="CA511" s="231"/>
      <c r="CB511" s="231" t="str">
        <f>+IF(BN511="йирик",CONCATENATE(E511," Инвестициялар, саноат ва савдо бош бошқармаси бошлиғи"),IF(BN511="ўрта",CONCATENATE(E511," Инвестициялар, саноат ва савдо бош бошқармаси бошлиғи биринчи ўринбосари"),_xlfn.CONCAT(F511," ҳокими ўринбосари")))</f>
        <v>Хоразм вилояти Инвестициялар, саноат ва савдо бош бошқармаси бошлиғи биринчи ўринбосари</v>
      </c>
      <c r="CC511" s="231" t="s">
        <v>219</v>
      </c>
      <c r="CD511" s="231" t="s">
        <v>220</v>
      </c>
      <c r="CE511" s="231" t="s">
        <v>221</v>
      </c>
      <c r="CF511" s="231" t="s">
        <v>2081</v>
      </c>
      <c r="CG511" s="231" t="s">
        <v>472</v>
      </c>
      <c r="CH511" s="231"/>
      <c r="CI511" s="231"/>
      <c r="CJ511" s="231"/>
      <c r="CK511" s="243">
        <v>130</v>
      </c>
      <c r="CL511" s="243">
        <v>133</v>
      </c>
      <c r="CM511" s="244">
        <f t="shared" si="161"/>
        <v>3</v>
      </c>
      <c r="CN511" s="243"/>
      <c r="CO511" s="243">
        <f t="shared" si="162"/>
        <v>3</v>
      </c>
      <c r="CP511" s="245">
        <f t="shared" si="163"/>
        <v>-7</v>
      </c>
      <c r="CR511" s="226"/>
    </row>
    <row r="512" spans="1:96" s="246" customFormat="1" ht="39" customHeight="1" x14ac:dyDescent="0.25">
      <c r="A512" s="227">
        <v>13</v>
      </c>
      <c r="B512" s="228">
        <f t="shared" si="160"/>
        <v>503</v>
      </c>
      <c r="C512" s="229">
        <v>19627</v>
      </c>
      <c r="D512" s="228" t="s">
        <v>185</v>
      </c>
      <c r="E512" s="228" t="s">
        <v>2</v>
      </c>
      <c r="F512" s="230" t="s">
        <v>14</v>
      </c>
      <c r="G512" s="231" t="s">
        <v>2148</v>
      </c>
      <c r="H512" s="231" t="s">
        <v>2149</v>
      </c>
      <c r="I512" s="230" t="s">
        <v>2150</v>
      </c>
      <c r="J512" s="232">
        <f t="shared" si="172"/>
        <v>0</v>
      </c>
      <c r="K512" s="232">
        <v>45078</v>
      </c>
      <c r="L512" s="230" t="s">
        <v>189</v>
      </c>
      <c r="M512" s="233">
        <v>599377754</v>
      </c>
      <c r="N512" s="228" t="s">
        <v>2151</v>
      </c>
      <c r="O512" s="228" t="s">
        <v>277</v>
      </c>
      <c r="P512" s="230" t="s">
        <v>193</v>
      </c>
      <c r="Q512" s="230" t="s">
        <v>227</v>
      </c>
      <c r="R512" s="230" t="s">
        <v>310</v>
      </c>
      <c r="S512" s="230" t="s">
        <v>318</v>
      </c>
      <c r="T512" s="230">
        <v>25</v>
      </c>
      <c r="U512" s="234">
        <v>72</v>
      </c>
      <c r="V512" s="234">
        <v>7</v>
      </c>
      <c r="W512" s="234">
        <v>0</v>
      </c>
      <c r="X512" s="234">
        <v>0</v>
      </c>
      <c r="Y512" s="234">
        <v>7.7039999999999988</v>
      </c>
      <c r="Z512" s="235">
        <f t="shared" si="173"/>
        <v>350</v>
      </c>
      <c r="AA512" s="235">
        <f t="shared" si="173"/>
        <v>350</v>
      </c>
      <c r="AB512" s="236">
        <f t="shared" si="173"/>
        <v>350</v>
      </c>
      <c r="AC512" s="236">
        <f t="shared" si="173"/>
        <v>350</v>
      </c>
      <c r="AD512" s="234">
        <v>200</v>
      </c>
      <c r="AE512" s="234">
        <v>200</v>
      </c>
      <c r="AF512" s="237">
        <v>250</v>
      </c>
      <c r="AG512" s="237">
        <v>250</v>
      </c>
      <c r="AH512" s="234">
        <v>150</v>
      </c>
      <c r="AI512" s="234">
        <v>150</v>
      </c>
      <c r="AJ512" s="237">
        <v>100</v>
      </c>
      <c r="AK512" s="237">
        <v>100</v>
      </c>
      <c r="AL512" s="234"/>
      <c r="AM512" s="234">
        <v>0</v>
      </c>
      <c r="AN512" s="237">
        <v>0</v>
      </c>
      <c r="AO512" s="237">
        <v>0</v>
      </c>
      <c r="AP512" s="234"/>
      <c r="AQ512" s="234">
        <v>0</v>
      </c>
      <c r="AR512" s="237">
        <v>0</v>
      </c>
      <c r="AS512" s="237">
        <v>0</v>
      </c>
      <c r="AT512" s="230"/>
      <c r="AU512" s="230"/>
      <c r="AV512" s="238">
        <f t="shared" si="174"/>
        <v>3</v>
      </c>
      <c r="AW512" s="238">
        <f t="shared" si="174"/>
        <v>5</v>
      </c>
      <c r="AX512" s="234">
        <v>3</v>
      </c>
      <c r="AY512" s="234">
        <v>3</v>
      </c>
      <c r="AZ512" s="229"/>
      <c r="BA512" s="234">
        <v>2</v>
      </c>
      <c r="BB512" s="229"/>
      <c r="BC512" s="234">
        <v>0</v>
      </c>
      <c r="BD512" s="232">
        <v>45078</v>
      </c>
      <c r="BE512" s="232">
        <v>45069</v>
      </c>
      <c r="BF512" s="239" t="s">
        <v>253</v>
      </c>
      <c r="BG512" s="230" t="s">
        <v>217</v>
      </c>
      <c r="BH512" s="230">
        <v>0</v>
      </c>
      <c r="BI512" s="240"/>
      <c r="BJ512" s="241">
        <v>0</v>
      </c>
      <c r="BK512" s="242" t="s">
        <v>680</v>
      </c>
      <c r="BL512" s="242"/>
      <c r="BM512" s="242" t="s">
        <v>1776</v>
      </c>
      <c r="BN512" s="231" t="s">
        <v>200</v>
      </c>
      <c r="BO512" s="231">
        <f t="shared" si="175"/>
        <v>2023</v>
      </c>
      <c r="BP512" s="231">
        <f t="shared" si="176"/>
        <v>2</v>
      </c>
      <c r="BQ512" s="231" t="str">
        <f>+TEXT(BD512,"MMMM")</f>
        <v>MMMM</v>
      </c>
      <c r="BR512" s="231"/>
      <c r="BS512" s="231">
        <f t="shared" si="170"/>
        <v>1</v>
      </c>
      <c r="BT512" s="231"/>
      <c r="BU512" s="231" t="s">
        <v>218</v>
      </c>
      <c r="BV512" s="231"/>
      <c r="BW512" s="231"/>
      <c r="BX512" s="231"/>
      <c r="BY512" s="231"/>
      <c r="BZ512" s="238">
        <f t="shared" si="171"/>
        <v>2</v>
      </c>
      <c r="CA512" s="231"/>
      <c r="CB512" s="231" t="str">
        <f>+IF(BN512="йирик",CONCATENATE(E512," Инвестициялар, саноат ва савдо бош бошқармаси бошлиғи"),IF(BN512="ўрта",CONCATENATE(E512," Инвестициялар, саноат ва савдо бош бошқармаси бошлиғи биринчи ўринбосари"),_xlfn.CONCAT(F512," ҳокими ўринбосари")))</f>
        <v>Янгибозор тумани ҳокими ўринбосари</v>
      </c>
      <c r="CC512" s="231" t="s">
        <v>233</v>
      </c>
      <c r="CD512" s="231" t="s">
        <v>234</v>
      </c>
      <c r="CE512" s="231" t="s">
        <v>206</v>
      </c>
      <c r="CF512" s="231" t="s">
        <v>2152</v>
      </c>
      <c r="CG512" s="231" t="s">
        <v>206</v>
      </c>
      <c r="CH512" s="231"/>
      <c r="CI512" s="231"/>
      <c r="CJ512" s="231"/>
      <c r="CK512" s="243"/>
      <c r="CL512" s="243"/>
      <c r="CM512" s="244">
        <f t="shared" si="161"/>
        <v>0</v>
      </c>
      <c r="CN512" s="243"/>
      <c r="CO512" s="243">
        <f t="shared" si="162"/>
        <v>0</v>
      </c>
      <c r="CP512" s="245">
        <f t="shared" si="163"/>
        <v>-3</v>
      </c>
      <c r="CR512" s="226"/>
    </row>
    <row r="513" spans="1:96" s="246" customFormat="1" ht="39" customHeight="1" x14ac:dyDescent="0.25">
      <c r="A513" s="227">
        <v>11</v>
      </c>
      <c r="B513" s="228">
        <f t="shared" si="160"/>
        <v>504</v>
      </c>
      <c r="C513" s="229">
        <v>36860</v>
      </c>
      <c r="D513" s="247" t="s">
        <v>222</v>
      </c>
      <c r="E513" s="247" t="s">
        <v>2</v>
      </c>
      <c r="F513" s="248" t="s">
        <v>14</v>
      </c>
      <c r="G513" s="249" t="s">
        <v>2153</v>
      </c>
      <c r="H513" s="249" t="s">
        <v>2154</v>
      </c>
      <c r="I513" s="230" t="s">
        <v>2155</v>
      </c>
      <c r="J513" s="232">
        <f t="shared" si="172"/>
        <v>0</v>
      </c>
      <c r="K513" s="232">
        <v>45170</v>
      </c>
      <c r="L513" s="230" t="s">
        <v>401</v>
      </c>
      <c r="M513" s="242">
        <v>309952004</v>
      </c>
      <c r="N513" s="230" t="s">
        <v>2156</v>
      </c>
      <c r="O513" s="230" t="s">
        <v>192</v>
      </c>
      <c r="P513" s="230" t="s">
        <v>193</v>
      </c>
      <c r="Q513" s="230" t="s">
        <v>355</v>
      </c>
      <c r="R513" s="230">
        <v>0</v>
      </c>
      <c r="S513" s="230">
        <v>0</v>
      </c>
      <c r="T513" s="230">
        <v>0</v>
      </c>
      <c r="U513" s="230">
        <v>0</v>
      </c>
      <c r="V513" s="230">
        <v>0</v>
      </c>
      <c r="W513" s="230">
        <v>0</v>
      </c>
      <c r="X513" s="230">
        <v>0</v>
      </c>
      <c r="Y513" s="234">
        <v>12.21</v>
      </c>
      <c r="Z513" s="235">
        <f t="shared" si="173"/>
        <v>6000</v>
      </c>
      <c r="AA513" s="235">
        <f t="shared" si="173"/>
        <v>6000</v>
      </c>
      <c r="AB513" s="236">
        <f t="shared" si="173"/>
        <v>6000</v>
      </c>
      <c r="AC513" s="236">
        <f t="shared" si="173"/>
        <v>6000</v>
      </c>
      <c r="AD513" s="250">
        <v>1300</v>
      </c>
      <c r="AE513" s="250">
        <v>1300</v>
      </c>
      <c r="AF513" s="237">
        <v>1430</v>
      </c>
      <c r="AG513" s="237">
        <v>1430</v>
      </c>
      <c r="AH513" s="250">
        <v>4700</v>
      </c>
      <c r="AI513" s="250">
        <v>4700</v>
      </c>
      <c r="AJ513" s="237">
        <v>4570</v>
      </c>
      <c r="AK513" s="237">
        <v>4570</v>
      </c>
      <c r="AL513" s="250"/>
      <c r="AM513" s="250">
        <v>0</v>
      </c>
      <c r="AN513" s="237">
        <v>0</v>
      </c>
      <c r="AO513" s="237">
        <v>0</v>
      </c>
      <c r="AP513" s="250"/>
      <c r="AQ513" s="250">
        <v>0</v>
      </c>
      <c r="AR513" s="237">
        <v>0</v>
      </c>
      <c r="AS513" s="237">
        <v>0</v>
      </c>
      <c r="AT513" s="248"/>
      <c r="AU513" s="248"/>
      <c r="AV513" s="238">
        <f t="shared" si="174"/>
        <v>5</v>
      </c>
      <c r="AW513" s="238">
        <f t="shared" si="174"/>
        <v>5</v>
      </c>
      <c r="AX513" s="250">
        <v>5</v>
      </c>
      <c r="AY513" s="234">
        <v>2</v>
      </c>
      <c r="AZ513" s="252"/>
      <c r="BA513" s="234">
        <v>3</v>
      </c>
      <c r="BB513" s="252"/>
      <c r="BC513" s="234">
        <v>0</v>
      </c>
      <c r="BD513" s="232">
        <v>45170</v>
      </c>
      <c r="BE513" s="232">
        <v>45015</v>
      </c>
      <c r="BF513" s="239" t="s">
        <v>265</v>
      </c>
      <c r="BG513" s="230" t="s">
        <v>217</v>
      </c>
      <c r="BH513" s="248"/>
      <c r="BI513" s="253"/>
      <c r="BJ513" s="254"/>
      <c r="BK513" s="255" t="s">
        <v>680</v>
      </c>
      <c r="BL513" s="242"/>
      <c r="BM513" s="255" t="s">
        <v>1776</v>
      </c>
      <c r="BN513" s="231" t="s">
        <v>641</v>
      </c>
      <c r="BO513" s="231">
        <f t="shared" si="175"/>
        <v>2023</v>
      </c>
      <c r="BP513" s="231">
        <f t="shared" si="176"/>
        <v>3</v>
      </c>
      <c r="BQ513" s="231" t="str">
        <f>+TEXT(BD513,"MMMM")</f>
        <v>MMMM</v>
      </c>
      <c r="BR513" s="249"/>
      <c r="BS513" s="249">
        <f t="shared" si="170"/>
        <v>1</v>
      </c>
      <c r="BT513" s="231">
        <v>31</v>
      </c>
      <c r="BU513" s="231" t="s">
        <v>255</v>
      </c>
      <c r="BV513" s="231">
        <v>1</v>
      </c>
      <c r="BW513" s="249"/>
      <c r="BX513" s="249"/>
      <c r="BY513" s="249"/>
      <c r="BZ513" s="256">
        <f t="shared" si="171"/>
        <v>0</v>
      </c>
      <c r="CA513" s="249"/>
      <c r="CB513" s="249"/>
      <c r="CC513" s="231" t="s">
        <v>358</v>
      </c>
      <c r="CD513" s="231" t="s">
        <v>359</v>
      </c>
      <c r="CE513" s="231" t="s">
        <v>204</v>
      </c>
      <c r="CF513" s="231" t="s">
        <v>2157</v>
      </c>
      <c r="CG513" s="231" t="s">
        <v>204</v>
      </c>
      <c r="CH513" s="231"/>
      <c r="CI513" s="231"/>
      <c r="CJ513" s="231"/>
      <c r="CK513" s="243">
        <v>5</v>
      </c>
      <c r="CL513" s="243">
        <v>6</v>
      </c>
      <c r="CM513" s="244">
        <f t="shared" si="161"/>
        <v>1</v>
      </c>
      <c r="CN513" s="243"/>
      <c r="CO513" s="243">
        <f t="shared" si="162"/>
        <v>1</v>
      </c>
      <c r="CP513" s="245">
        <f t="shared" si="163"/>
        <v>-4</v>
      </c>
      <c r="CR513" s="226"/>
    </row>
    <row r="514" spans="1:96" s="246" customFormat="1" ht="39" customHeight="1" x14ac:dyDescent="0.25">
      <c r="A514" s="227">
        <v>11</v>
      </c>
      <c r="B514" s="228">
        <f t="shared" si="160"/>
        <v>505</v>
      </c>
      <c r="C514" s="229">
        <v>19597</v>
      </c>
      <c r="D514" s="228" t="s">
        <v>185</v>
      </c>
      <c r="E514" s="228" t="s">
        <v>2</v>
      </c>
      <c r="F514" s="230" t="s">
        <v>14</v>
      </c>
      <c r="G514" s="231" t="s">
        <v>2158</v>
      </c>
      <c r="H514" s="231" t="s">
        <v>2159</v>
      </c>
      <c r="I514" s="230" t="s">
        <v>2160</v>
      </c>
      <c r="J514" s="232">
        <f t="shared" si="172"/>
        <v>0</v>
      </c>
      <c r="K514" s="232">
        <v>45076</v>
      </c>
      <c r="L514" s="230" t="s">
        <v>189</v>
      </c>
      <c r="M514" s="233">
        <v>309424249</v>
      </c>
      <c r="N514" s="228" t="s">
        <v>2161</v>
      </c>
      <c r="O514" s="228" t="s">
        <v>212</v>
      </c>
      <c r="P514" s="230" t="s">
        <v>193</v>
      </c>
      <c r="Q514" s="230" t="s">
        <v>2162</v>
      </c>
      <c r="R514" s="230"/>
      <c r="S514" s="230" t="s">
        <v>195</v>
      </c>
      <c r="T514" s="230" t="s">
        <v>184</v>
      </c>
      <c r="U514" s="234">
        <v>900</v>
      </c>
      <c r="V514" s="234">
        <v>262.5</v>
      </c>
      <c r="W514" s="234">
        <v>0</v>
      </c>
      <c r="X514" s="234">
        <v>0</v>
      </c>
      <c r="Y514" s="234">
        <v>52.415999999999997</v>
      </c>
      <c r="Z514" s="235">
        <f t="shared" si="173"/>
        <v>1900</v>
      </c>
      <c r="AA514" s="235">
        <f t="shared" si="173"/>
        <v>1900</v>
      </c>
      <c r="AB514" s="236">
        <f t="shared" si="173"/>
        <v>2000</v>
      </c>
      <c r="AC514" s="236">
        <f t="shared" si="173"/>
        <v>2000</v>
      </c>
      <c r="AD514" s="234">
        <v>500</v>
      </c>
      <c r="AE514" s="234">
        <v>500</v>
      </c>
      <c r="AF514" s="237">
        <v>600</v>
      </c>
      <c r="AG514" s="237">
        <v>600</v>
      </c>
      <c r="AH514" s="234">
        <v>1400</v>
      </c>
      <c r="AI514" s="234">
        <v>1400</v>
      </c>
      <c r="AJ514" s="237">
        <v>1400</v>
      </c>
      <c r="AK514" s="237">
        <v>1400</v>
      </c>
      <c r="AL514" s="234"/>
      <c r="AM514" s="234">
        <v>0</v>
      </c>
      <c r="AN514" s="237">
        <v>0</v>
      </c>
      <c r="AO514" s="237">
        <v>0</v>
      </c>
      <c r="AP514" s="234"/>
      <c r="AQ514" s="234">
        <v>0</v>
      </c>
      <c r="AR514" s="237">
        <v>0</v>
      </c>
      <c r="AS514" s="237">
        <v>0</v>
      </c>
      <c r="AT514" s="230"/>
      <c r="AU514" s="230"/>
      <c r="AV514" s="238">
        <f t="shared" si="174"/>
        <v>12</v>
      </c>
      <c r="AW514" s="238">
        <f t="shared" si="174"/>
        <v>12</v>
      </c>
      <c r="AX514" s="234">
        <v>12</v>
      </c>
      <c r="AY514" s="234">
        <v>5</v>
      </c>
      <c r="AZ514" s="229"/>
      <c r="BA514" s="234">
        <v>4</v>
      </c>
      <c r="BB514" s="229"/>
      <c r="BC514" s="234">
        <v>3</v>
      </c>
      <c r="BD514" s="232">
        <v>45076</v>
      </c>
      <c r="BE514" s="232">
        <v>45062</v>
      </c>
      <c r="BF514" s="239" t="s">
        <v>418</v>
      </c>
      <c r="BG514" s="230" t="s">
        <v>217</v>
      </c>
      <c r="BH514" s="230">
        <v>0</v>
      </c>
      <c r="BI514" s="240"/>
      <c r="BJ514" s="241">
        <v>0</v>
      </c>
      <c r="BK514" s="242" t="s">
        <v>680</v>
      </c>
      <c r="BL514" s="242"/>
      <c r="BM514" s="242" t="s">
        <v>1776</v>
      </c>
      <c r="BN514" s="231" t="s">
        <v>200</v>
      </c>
      <c r="BO514" s="231">
        <f t="shared" si="175"/>
        <v>2023</v>
      </c>
      <c r="BP514" s="231">
        <f t="shared" si="176"/>
        <v>2</v>
      </c>
      <c r="BQ514" s="231" t="s">
        <v>218</v>
      </c>
      <c r="BR514" s="231"/>
      <c r="BS514" s="231">
        <f t="shared" si="170"/>
        <v>30</v>
      </c>
      <c r="BT514" s="231"/>
      <c r="BU514" s="231" t="s">
        <v>218</v>
      </c>
      <c r="BV514" s="231"/>
      <c r="BW514" s="231"/>
      <c r="BX514" s="231"/>
      <c r="BY514" s="231"/>
      <c r="BZ514" s="238">
        <f t="shared" si="171"/>
        <v>0</v>
      </c>
      <c r="CA514" s="231"/>
      <c r="CB514" s="231" t="str">
        <f>+IF(BN514="йирик",CONCATENATE(E514," Инвестициялар, саноат ва савдо бош бошқармаси бошлиғи"),IF(BN514="ўрта",CONCATENATE(E514," Инвестициялар, саноат ва савдо бош бошқармаси бошлиғи биринчи ўринбосари"),_xlfn.CONCAT(F514," ҳокими ўринбосари")))</f>
        <v>Янгибозор тумани ҳокими ўринбосари</v>
      </c>
      <c r="CC514" s="231" t="s">
        <v>202</v>
      </c>
      <c r="CD514" s="231" t="s">
        <v>2163</v>
      </c>
      <c r="CE514" s="231" t="s">
        <v>470</v>
      </c>
      <c r="CF514" s="231" t="s">
        <v>2164</v>
      </c>
      <c r="CG514" s="231" t="s">
        <v>472</v>
      </c>
      <c r="CH514" s="231"/>
      <c r="CI514" s="231"/>
      <c r="CJ514" s="231"/>
      <c r="CK514" s="243">
        <v>4</v>
      </c>
      <c r="CL514" s="243">
        <v>4</v>
      </c>
      <c r="CM514" s="244">
        <f t="shared" si="161"/>
        <v>0</v>
      </c>
      <c r="CN514" s="243"/>
      <c r="CO514" s="243">
        <f t="shared" si="162"/>
        <v>0</v>
      </c>
      <c r="CP514" s="245">
        <f t="shared" si="163"/>
        <v>-12</v>
      </c>
      <c r="CR514" s="226"/>
    </row>
    <row r="515" spans="1:96" s="246" customFormat="1" ht="39" customHeight="1" x14ac:dyDescent="0.25">
      <c r="A515" s="227">
        <v>10</v>
      </c>
      <c r="B515" s="228">
        <f t="shared" si="160"/>
        <v>506</v>
      </c>
      <c r="C515" s="229">
        <v>19600</v>
      </c>
      <c r="D515" s="228" t="s">
        <v>185</v>
      </c>
      <c r="E515" s="228" t="s">
        <v>2</v>
      </c>
      <c r="F515" s="230" t="s">
        <v>14</v>
      </c>
      <c r="G515" s="231" t="s">
        <v>2165</v>
      </c>
      <c r="H515" s="231" t="s">
        <v>2166</v>
      </c>
      <c r="I515" s="230" t="s">
        <v>2167</v>
      </c>
      <c r="J515" s="232">
        <f t="shared" si="172"/>
        <v>0</v>
      </c>
      <c r="K515" s="232">
        <v>45061</v>
      </c>
      <c r="L515" s="230" t="s">
        <v>189</v>
      </c>
      <c r="M515" s="233">
        <v>309377616</v>
      </c>
      <c r="N515" s="228" t="s">
        <v>2168</v>
      </c>
      <c r="O515" s="228" t="s">
        <v>277</v>
      </c>
      <c r="P515" s="230" t="s">
        <v>240</v>
      </c>
      <c r="Q515" s="230" t="s">
        <v>701</v>
      </c>
      <c r="R515" s="230" t="s">
        <v>702</v>
      </c>
      <c r="S515" s="230" t="s">
        <v>272</v>
      </c>
      <c r="T515" s="230">
        <v>1</v>
      </c>
      <c r="U515" s="234">
        <v>100</v>
      </c>
      <c r="V515" s="234">
        <v>13</v>
      </c>
      <c r="W515" s="234">
        <v>0</v>
      </c>
      <c r="X515" s="234">
        <v>0</v>
      </c>
      <c r="Y515" s="234">
        <v>9.4719999999999995</v>
      </c>
      <c r="Z515" s="235">
        <f t="shared" si="173"/>
        <v>450</v>
      </c>
      <c r="AA515" s="235">
        <f t="shared" si="173"/>
        <v>450</v>
      </c>
      <c r="AB515" s="236">
        <f t="shared" si="173"/>
        <v>450</v>
      </c>
      <c r="AC515" s="236">
        <f t="shared" si="173"/>
        <v>450</v>
      </c>
      <c r="AD515" s="234">
        <v>200</v>
      </c>
      <c r="AE515" s="234">
        <v>200</v>
      </c>
      <c r="AF515" s="237">
        <v>234</v>
      </c>
      <c r="AG515" s="237">
        <v>234</v>
      </c>
      <c r="AH515" s="234">
        <v>250</v>
      </c>
      <c r="AI515" s="234">
        <v>250</v>
      </c>
      <c r="AJ515" s="237">
        <v>216</v>
      </c>
      <c r="AK515" s="237">
        <v>216</v>
      </c>
      <c r="AL515" s="234"/>
      <c r="AM515" s="234">
        <v>0</v>
      </c>
      <c r="AN515" s="237">
        <v>0</v>
      </c>
      <c r="AO515" s="237">
        <v>0</v>
      </c>
      <c r="AP515" s="234"/>
      <c r="AQ515" s="234">
        <v>0</v>
      </c>
      <c r="AR515" s="237">
        <v>0</v>
      </c>
      <c r="AS515" s="237">
        <v>0</v>
      </c>
      <c r="AT515" s="230"/>
      <c r="AU515" s="230"/>
      <c r="AV515" s="238">
        <f t="shared" si="174"/>
        <v>4</v>
      </c>
      <c r="AW515" s="238">
        <f t="shared" si="174"/>
        <v>5</v>
      </c>
      <c r="AX515" s="234">
        <v>4</v>
      </c>
      <c r="AY515" s="234">
        <v>2</v>
      </c>
      <c r="AZ515" s="229"/>
      <c r="BA515" s="234">
        <v>3</v>
      </c>
      <c r="BB515" s="229"/>
      <c r="BC515" s="234">
        <v>0</v>
      </c>
      <c r="BD515" s="232">
        <v>45061</v>
      </c>
      <c r="BE515" s="232">
        <v>45062</v>
      </c>
      <c r="BF515" s="239" t="s">
        <v>319</v>
      </c>
      <c r="BG515" s="230" t="s">
        <v>217</v>
      </c>
      <c r="BH515" s="260">
        <v>0</v>
      </c>
      <c r="BI515" s="261"/>
      <c r="BJ515" s="260"/>
      <c r="BK515" s="242" t="s">
        <v>680</v>
      </c>
      <c r="BL515" s="242"/>
      <c r="BM515" s="242" t="s">
        <v>1776</v>
      </c>
      <c r="BN515" s="231" t="s">
        <v>200</v>
      </c>
      <c r="BO515" s="231">
        <f t="shared" si="175"/>
        <v>2023</v>
      </c>
      <c r="BP515" s="231">
        <f t="shared" si="176"/>
        <v>2</v>
      </c>
      <c r="BQ515" s="231" t="s">
        <v>218</v>
      </c>
      <c r="BR515" s="231"/>
      <c r="BS515" s="231">
        <f t="shared" si="170"/>
        <v>15</v>
      </c>
      <c r="BT515" s="231"/>
      <c r="BU515" s="231" t="s">
        <v>218</v>
      </c>
      <c r="BV515" s="231"/>
      <c r="BW515" s="231"/>
      <c r="BX515" s="231"/>
      <c r="BY515" s="231"/>
      <c r="BZ515" s="238">
        <f t="shared" si="171"/>
        <v>1</v>
      </c>
      <c r="CA515" s="231"/>
      <c r="CB515" s="231" t="str">
        <f>+IF(BN515="йирик",CONCATENATE(E515," Инвестициялар, саноат ва савдо бош бошқармаси бошлиғи"),IF(BN515="ўрта",CONCATENATE(E515," Инвестициялар, саноат ва савдо бош бошқармаси бошлиғи биринчи ўринбосари"),_xlfn.CONCAT(F515," ҳокими ўринбосари")))</f>
        <v>Янгибозор тумани ҳокими ўринбосари</v>
      </c>
      <c r="CC515" s="231" t="s">
        <v>219</v>
      </c>
      <c r="CD515" s="231" t="s">
        <v>220</v>
      </c>
      <c r="CE515" s="231" t="s">
        <v>221</v>
      </c>
      <c r="CF515" s="231" t="s">
        <v>2164</v>
      </c>
      <c r="CG515" s="231" t="s">
        <v>472</v>
      </c>
      <c r="CH515" s="231"/>
      <c r="CI515" s="231"/>
      <c r="CJ515" s="231"/>
      <c r="CK515" s="243">
        <v>0</v>
      </c>
      <c r="CL515" s="243">
        <v>1</v>
      </c>
      <c r="CM515" s="244">
        <f t="shared" si="161"/>
        <v>1</v>
      </c>
      <c r="CN515" s="243"/>
      <c r="CO515" s="243">
        <f t="shared" si="162"/>
        <v>1</v>
      </c>
      <c r="CP515" s="245">
        <f t="shared" si="163"/>
        <v>-3</v>
      </c>
      <c r="CR515" s="226"/>
    </row>
    <row r="516" spans="1:96" s="246" customFormat="1" ht="39" customHeight="1" x14ac:dyDescent="0.25">
      <c r="A516" s="227">
        <v>4</v>
      </c>
      <c r="B516" s="228">
        <f t="shared" si="160"/>
        <v>507</v>
      </c>
      <c r="C516" s="229">
        <v>36857</v>
      </c>
      <c r="D516" s="247" t="s">
        <v>222</v>
      </c>
      <c r="E516" s="247" t="s">
        <v>2</v>
      </c>
      <c r="F516" s="248" t="s">
        <v>14</v>
      </c>
      <c r="G516" s="249" t="s">
        <v>2169</v>
      </c>
      <c r="H516" s="249" t="s">
        <v>2170</v>
      </c>
      <c r="I516" s="230" t="s">
        <v>2171</v>
      </c>
      <c r="J516" s="232">
        <f t="shared" si="172"/>
        <v>0</v>
      </c>
      <c r="K516" s="232">
        <v>45078</v>
      </c>
      <c r="L516" s="230" t="s">
        <v>2172</v>
      </c>
      <c r="M516" s="242">
        <v>308456921</v>
      </c>
      <c r="N516" s="230" t="s">
        <v>2151</v>
      </c>
      <c r="O516" s="230" t="s">
        <v>277</v>
      </c>
      <c r="P516" s="230" t="s">
        <v>240</v>
      </c>
      <c r="Q516" s="230" t="s">
        <v>270</v>
      </c>
      <c r="R516" s="230" t="s">
        <v>271</v>
      </c>
      <c r="S516" s="230" t="s">
        <v>426</v>
      </c>
      <c r="T516" s="230">
        <v>0</v>
      </c>
      <c r="U516" s="230">
        <v>0</v>
      </c>
      <c r="V516" s="230">
        <v>0</v>
      </c>
      <c r="W516" s="230">
        <v>0</v>
      </c>
      <c r="X516" s="230">
        <v>0</v>
      </c>
      <c r="Y516" s="234">
        <v>22.5</v>
      </c>
      <c r="Z516" s="235">
        <f t="shared" si="173"/>
        <v>500</v>
      </c>
      <c r="AA516" s="235">
        <f t="shared" si="173"/>
        <v>500</v>
      </c>
      <c r="AB516" s="236">
        <f t="shared" si="173"/>
        <v>500</v>
      </c>
      <c r="AC516" s="236">
        <f t="shared" si="173"/>
        <v>500</v>
      </c>
      <c r="AD516" s="250">
        <v>200</v>
      </c>
      <c r="AE516" s="250">
        <v>200</v>
      </c>
      <c r="AF516" s="251">
        <v>274</v>
      </c>
      <c r="AG516" s="251">
        <v>274</v>
      </c>
      <c r="AH516" s="250">
        <v>300</v>
      </c>
      <c r="AI516" s="250">
        <v>300</v>
      </c>
      <c r="AJ516" s="237">
        <v>226</v>
      </c>
      <c r="AK516" s="237">
        <v>226</v>
      </c>
      <c r="AL516" s="250"/>
      <c r="AM516" s="250">
        <v>0</v>
      </c>
      <c r="AN516" s="237">
        <v>0</v>
      </c>
      <c r="AO516" s="237">
        <v>0</v>
      </c>
      <c r="AP516" s="250"/>
      <c r="AQ516" s="250">
        <v>0</v>
      </c>
      <c r="AR516" s="251">
        <v>0</v>
      </c>
      <c r="AS516" s="251">
        <v>0</v>
      </c>
      <c r="AT516" s="248"/>
      <c r="AU516" s="248"/>
      <c r="AV516" s="238">
        <f t="shared" si="174"/>
        <v>5</v>
      </c>
      <c r="AW516" s="238">
        <f t="shared" si="174"/>
        <v>5</v>
      </c>
      <c r="AX516" s="250">
        <v>5</v>
      </c>
      <c r="AY516" s="234">
        <v>2</v>
      </c>
      <c r="AZ516" s="252"/>
      <c r="BA516" s="234">
        <v>3</v>
      </c>
      <c r="BB516" s="252"/>
      <c r="BC516" s="234">
        <v>0</v>
      </c>
      <c r="BD516" s="232">
        <v>45078</v>
      </c>
      <c r="BE516" s="232">
        <v>45085</v>
      </c>
      <c r="BF516" s="239" t="s">
        <v>409</v>
      </c>
      <c r="BG516" s="230" t="s">
        <v>231</v>
      </c>
      <c r="BH516" s="248"/>
      <c r="BI516" s="253"/>
      <c r="BJ516" s="254"/>
      <c r="BK516" s="255" t="s">
        <v>680</v>
      </c>
      <c r="BL516" s="242"/>
      <c r="BM516" s="255" t="s">
        <v>1776</v>
      </c>
      <c r="BN516" s="231" t="s">
        <v>200</v>
      </c>
      <c r="BO516" s="231">
        <f t="shared" si="175"/>
        <v>2023</v>
      </c>
      <c r="BP516" s="231">
        <f t="shared" si="176"/>
        <v>2</v>
      </c>
      <c r="BQ516" s="231" t="str">
        <f>+TEXT(BD516,"MMMM")</f>
        <v>MMMM</v>
      </c>
      <c r="BR516" s="249"/>
      <c r="BS516" s="249">
        <f t="shared" si="170"/>
        <v>1</v>
      </c>
      <c r="BT516" s="249"/>
      <c r="BU516" s="249" t="s">
        <v>241</v>
      </c>
      <c r="BV516" s="249"/>
      <c r="BW516" s="249"/>
      <c r="BX516" s="249"/>
      <c r="BY516" s="249"/>
      <c r="BZ516" s="256">
        <f t="shared" si="171"/>
        <v>0</v>
      </c>
      <c r="CA516" s="249"/>
      <c r="CB516" s="249"/>
      <c r="CC516" s="231" t="s">
        <v>219</v>
      </c>
      <c r="CD516" s="231" t="s">
        <v>220</v>
      </c>
      <c r="CE516" s="231" t="s">
        <v>221</v>
      </c>
      <c r="CF516" s="231" t="s">
        <v>2157</v>
      </c>
      <c r="CG516" s="231" t="s">
        <v>204</v>
      </c>
      <c r="CH516" s="231"/>
      <c r="CI516" s="231"/>
      <c r="CJ516" s="231"/>
      <c r="CK516" s="243">
        <v>1</v>
      </c>
      <c r="CL516" s="243">
        <v>4</v>
      </c>
      <c r="CM516" s="244">
        <f t="shared" si="161"/>
        <v>3</v>
      </c>
      <c r="CN516" s="243"/>
      <c r="CO516" s="243">
        <f t="shared" si="162"/>
        <v>3</v>
      </c>
      <c r="CP516" s="245">
        <f t="shared" si="163"/>
        <v>-2</v>
      </c>
      <c r="CR516" s="226"/>
    </row>
    <row r="517" spans="1:96" s="246" customFormat="1" ht="39" customHeight="1" x14ac:dyDescent="0.25">
      <c r="A517" s="227">
        <v>5</v>
      </c>
      <c r="B517" s="228">
        <f t="shared" si="160"/>
        <v>508</v>
      </c>
      <c r="C517" s="229">
        <v>36837</v>
      </c>
      <c r="D517" s="228" t="s">
        <v>222</v>
      </c>
      <c r="E517" s="228" t="s">
        <v>2</v>
      </c>
      <c r="F517" s="230" t="s">
        <v>14</v>
      </c>
      <c r="G517" s="231" t="s">
        <v>2173</v>
      </c>
      <c r="H517" s="231" t="s">
        <v>2154</v>
      </c>
      <c r="I517" s="230" t="s">
        <v>2174</v>
      </c>
      <c r="J517" s="232">
        <f t="shared" si="172"/>
        <v>0</v>
      </c>
      <c r="K517" s="232">
        <v>45047</v>
      </c>
      <c r="L517" s="230" t="s">
        <v>189</v>
      </c>
      <c r="M517" s="242">
        <v>308442970</v>
      </c>
      <c r="N517" s="230" t="s">
        <v>2175</v>
      </c>
      <c r="O517" s="230" t="s">
        <v>192</v>
      </c>
      <c r="P517" s="230" t="s">
        <v>193</v>
      </c>
      <c r="Q517" s="230" t="s">
        <v>355</v>
      </c>
      <c r="R517" s="230">
        <v>0</v>
      </c>
      <c r="S517" s="230">
        <v>0</v>
      </c>
      <c r="T517" s="230">
        <v>0</v>
      </c>
      <c r="U517" s="230">
        <v>0</v>
      </c>
      <c r="V517" s="230">
        <v>0</v>
      </c>
      <c r="W517" s="230">
        <v>0</v>
      </c>
      <c r="X517" s="230">
        <v>0</v>
      </c>
      <c r="Y517" s="234">
        <v>18.75</v>
      </c>
      <c r="Z517" s="235">
        <f t="shared" si="173"/>
        <v>2700</v>
      </c>
      <c r="AA517" s="235">
        <f t="shared" si="173"/>
        <v>2700</v>
      </c>
      <c r="AB517" s="236">
        <f t="shared" si="173"/>
        <v>2700</v>
      </c>
      <c r="AC517" s="236">
        <f t="shared" si="173"/>
        <v>2700</v>
      </c>
      <c r="AD517" s="234">
        <v>400</v>
      </c>
      <c r="AE517" s="234">
        <v>400</v>
      </c>
      <c r="AF517" s="236">
        <v>485</v>
      </c>
      <c r="AG517" s="236">
        <v>485</v>
      </c>
      <c r="AH517" s="234">
        <v>2300</v>
      </c>
      <c r="AI517" s="234">
        <v>2300</v>
      </c>
      <c r="AJ517" s="236">
        <v>2215</v>
      </c>
      <c r="AK517" s="236">
        <v>2215</v>
      </c>
      <c r="AL517" s="234"/>
      <c r="AM517" s="234">
        <v>0</v>
      </c>
      <c r="AN517" s="236">
        <v>0</v>
      </c>
      <c r="AO517" s="236">
        <v>0</v>
      </c>
      <c r="AP517" s="234"/>
      <c r="AQ517" s="234">
        <v>0</v>
      </c>
      <c r="AR517" s="236">
        <v>0</v>
      </c>
      <c r="AS517" s="236">
        <v>0</v>
      </c>
      <c r="AT517" s="230"/>
      <c r="AU517" s="230"/>
      <c r="AV517" s="238">
        <f t="shared" si="174"/>
        <v>5</v>
      </c>
      <c r="AW517" s="238">
        <f t="shared" si="174"/>
        <v>5</v>
      </c>
      <c r="AX517" s="234">
        <v>5</v>
      </c>
      <c r="AY517" s="234">
        <v>2</v>
      </c>
      <c r="AZ517" s="229"/>
      <c r="BA517" s="234">
        <v>3</v>
      </c>
      <c r="BB517" s="229"/>
      <c r="BC517" s="234"/>
      <c r="BD517" s="232">
        <v>45047</v>
      </c>
      <c r="BE517" s="232">
        <v>44995</v>
      </c>
      <c r="BF517" s="239" t="s">
        <v>381</v>
      </c>
      <c r="BG517" s="230" t="s">
        <v>217</v>
      </c>
      <c r="BH517" s="230"/>
      <c r="BI517" s="240"/>
      <c r="BJ517" s="241"/>
      <c r="BK517" s="242" t="s">
        <v>680</v>
      </c>
      <c r="BL517" s="242"/>
      <c r="BM517" s="242" t="s">
        <v>1776</v>
      </c>
      <c r="BN517" s="231" t="s">
        <v>200</v>
      </c>
      <c r="BO517" s="231">
        <f t="shared" si="175"/>
        <v>2023</v>
      </c>
      <c r="BP517" s="231">
        <f t="shared" si="176"/>
        <v>2</v>
      </c>
      <c r="BQ517" s="231" t="s">
        <v>218</v>
      </c>
      <c r="BR517" s="231"/>
      <c r="BS517" s="231">
        <f t="shared" si="170"/>
        <v>1</v>
      </c>
      <c r="BT517" s="231">
        <v>10</v>
      </c>
      <c r="BU517" s="231" t="s">
        <v>481</v>
      </c>
      <c r="BV517" s="231">
        <v>1</v>
      </c>
      <c r="BW517" s="231"/>
      <c r="BX517" s="231"/>
      <c r="BY517" s="231"/>
      <c r="BZ517" s="238">
        <f t="shared" si="171"/>
        <v>0</v>
      </c>
      <c r="CA517" s="231"/>
      <c r="CB517" s="231"/>
      <c r="CC517" s="231" t="s">
        <v>358</v>
      </c>
      <c r="CD517" s="231" t="s">
        <v>359</v>
      </c>
      <c r="CE517" s="231" t="s">
        <v>204</v>
      </c>
      <c r="CF517" s="231" t="s">
        <v>2152</v>
      </c>
      <c r="CG517" s="231" t="s">
        <v>206</v>
      </c>
      <c r="CH517" s="231"/>
      <c r="CI517" s="231"/>
      <c r="CJ517" s="231"/>
      <c r="CK517" s="243">
        <v>13</v>
      </c>
      <c r="CL517" s="243">
        <v>11</v>
      </c>
      <c r="CM517" s="244">
        <f t="shared" si="161"/>
        <v>-2</v>
      </c>
      <c r="CN517" s="243"/>
      <c r="CO517" s="243">
        <f t="shared" si="162"/>
        <v>-2</v>
      </c>
      <c r="CP517" s="245">
        <f t="shared" si="163"/>
        <v>-7</v>
      </c>
      <c r="CR517" s="226"/>
    </row>
    <row r="518" spans="1:96" s="246" customFormat="1" ht="39" customHeight="1" x14ac:dyDescent="0.25">
      <c r="A518" s="227">
        <v>2</v>
      </c>
      <c r="B518" s="228">
        <f t="shared" si="160"/>
        <v>509</v>
      </c>
      <c r="C518" s="229">
        <v>19622</v>
      </c>
      <c r="D518" s="228" t="s">
        <v>185</v>
      </c>
      <c r="E518" s="228" t="s">
        <v>2</v>
      </c>
      <c r="F518" s="230" t="s">
        <v>14</v>
      </c>
      <c r="G518" s="231" t="s">
        <v>2176</v>
      </c>
      <c r="H518" s="231" t="s">
        <v>2154</v>
      </c>
      <c r="I518" s="230" t="s">
        <v>2177</v>
      </c>
      <c r="J518" s="232">
        <f t="shared" si="172"/>
        <v>0</v>
      </c>
      <c r="K518" s="232">
        <v>45139</v>
      </c>
      <c r="L518" s="230" t="s">
        <v>189</v>
      </c>
      <c r="M518" s="233">
        <v>308138826</v>
      </c>
      <c r="N518" s="228" t="s">
        <v>2156</v>
      </c>
      <c r="O518" s="228" t="s">
        <v>192</v>
      </c>
      <c r="P518" s="230" t="s">
        <v>193</v>
      </c>
      <c r="Q518" s="230" t="s">
        <v>355</v>
      </c>
      <c r="R518" s="230"/>
      <c r="S518" s="230" t="s">
        <v>195</v>
      </c>
      <c r="T518" s="230" t="s">
        <v>184</v>
      </c>
      <c r="U518" s="234">
        <v>200</v>
      </c>
      <c r="V518" s="234">
        <v>16.600000000000001</v>
      </c>
      <c r="W518" s="234">
        <v>0</v>
      </c>
      <c r="X518" s="234">
        <v>0</v>
      </c>
      <c r="Y518" s="234">
        <v>12.103999999999999</v>
      </c>
      <c r="Z518" s="235">
        <f t="shared" si="173"/>
        <v>1950</v>
      </c>
      <c r="AA518" s="235">
        <f t="shared" si="173"/>
        <v>1950</v>
      </c>
      <c r="AB518" s="236">
        <f t="shared" si="173"/>
        <v>1950</v>
      </c>
      <c r="AC518" s="236">
        <f t="shared" si="173"/>
        <v>1950</v>
      </c>
      <c r="AD518" s="234">
        <v>500</v>
      </c>
      <c r="AE518" s="234">
        <v>500</v>
      </c>
      <c r="AF518" s="237">
        <v>369</v>
      </c>
      <c r="AG518" s="237">
        <v>369</v>
      </c>
      <c r="AH518" s="234">
        <v>1450</v>
      </c>
      <c r="AI518" s="234">
        <v>1450</v>
      </c>
      <c r="AJ518" s="237">
        <v>1581</v>
      </c>
      <c r="AK518" s="237">
        <v>1581</v>
      </c>
      <c r="AL518" s="234"/>
      <c r="AM518" s="234">
        <v>0</v>
      </c>
      <c r="AN518" s="237">
        <v>0</v>
      </c>
      <c r="AO518" s="237">
        <v>0</v>
      </c>
      <c r="AP518" s="234"/>
      <c r="AQ518" s="234">
        <v>0</v>
      </c>
      <c r="AR518" s="237">
        <v>0</v>
      </c>
      <c r="AS518" s="237">
        <v>0</v>
      </c>
      <c r="AT518" s="230"/>
      <c r="AU518" s="230"/>
      <c r="AV518" s="238">
        <f t="shared" si="174"/>
        <v>3</v>
      </c>
      <c r="AW518" s="238">
        <f t="shared" si="174"/>
        <v>5</v>
      </c>
      <c r="AX518" s="234">
        <v>3</v>
      </c>
      <c r="AY518" s="234">
        <v>3</v>
      </c>
      <c r="AZ518" s="229"/>
      <c r="BA518" s="229">
        <v>2</v>
      </c>
      <c r="BB518" s="229"/>
      <c r="BC518" s="229">
        <v>0</v>
      </c>
      <c r="BD518" s="232">
        <v>45139</v>
      </c>
      <c r="BE518" s="232">
        <v>44977</v>
      </c>
      <c r="BF518" s="239" t="s">
        <v>422</v>
      </c>
      <c r="BG518" s="230" t="s">
        <v>217</v>
      </c>
      <c r="BH518" s="230">
        <v>0</v>
      </c>
      <c r="BI518" s="240"/>
      <c r="BJ518" s="241">
        <v>0</v>
      </c>
      <c r="BK518" s="242" t="s">
        <v>680</v>
      </c>
      <c r="BL518" s="242"/>
      <c r="BM518" s="242" t="s">
        <v>1776</v>
      </c>
      <c r="BN518" s="231" t="s">
        <v>200</v>
      </c>
      <c r="BO518" s="231">
        <f t="shared" si="175"/>
        <v>2023</v>
      </c>
      <c r="BP518" s="231">
        <f t="shared" si="176"/>
        <v>3</v>
      </c>
      <c r="BQ518" s="231" t="str">
        <f>+TEXT(BD518,"MMMM")</f>
        <v>MMMM</v>
      </c>
      <c r="BR518" s="231"/>
      <c r="BS518" s="231">
        <f t="shared" si="170"/>
        <v>1</v>
      </c>
      <c r="BT518" s="231">
        <v>24</v>
      </c>
      <c r="BU518" s="231" t="s">
        <v>201</v>
      </c>
      <c r="BV518" s="231">
        <v>1</v>
      </c>
      <c r="BW518" s="231"/>
      <c r="BX518" s="231"/>
      <c r="BY518" s="231"/>
      <c r="BZ518" s="238">
        <f t="shared" si="171"/>
        <v>2</v>
      </c>
      <c r="CA518" s="231"/>
      <c r="CB518" s="231" t="str">
        <f>+IF(BN518="йирик",CONCATENATE(E518," Инвестициялар, саноат ва савдо бош бошқармаси бошлиғи"),IF(BN518="ўрта",CONCATENATE(E518," Инвестициялар, саноат ва савдо бош бошқармаси бошлиғи биринчи ўринбосари"),_xlfn.CONCAT(F518," ҳокими ўринбосари")))</f>
        <v>Янгибозор тумани ҳокими ўринбосари</v>
      </c>
      <c r="CC518" s="231" t="s">
        <v>358</v>
      </c>
      <c r="CD518" s="231" t="s">
        <v>359</v>
      </c>
      <c r="CE518" s="231" t="s">
        <v>204</v>
      </c>
      <c r="CF518" s="231" t="s">
        <v>2152</v>
      </c>
      <c r="CG518" s="231" t="s">
        <v>206</v>
      </c>
      <c r="CH518" s="231"/>
      <c r="CI518" s="231"/>
      <c r="CJ518" s="231"/>
      <c r="CK518" s="243">
        <v>5</v>
      </c>
      <c r="CL518" s="243">
        <v>5</v>
      </c>
      <c r="CM518" s="244">
        <f t="shared" si="161"/>
        <v>0</v>
      </c>
      <c r="CN518" s="243"/>
      <c r="CO518" s="243">
        <f t="shared" si="162"/>
        <v>0</v>
      </c>
      <c r="CP518" s="245">
        <f t="shared" si="163"/>
        <v>-3</v>
      </c>
      <c r="CR518" s="226"/>
    </row>
    <row r="519" spans="1:96" s="246" customFormat="1" ht="39" customHeight="1" x14ac:dyDescent="0.25">
      <c r="A519" s="227">
        <v>6</v>
      </c>
      <c r="B519" s="228">
        <f t="shared" si="160"/>
        <v>510</v>
      </c>
      <c r="C519" s="229">
        <v>36843</v>
      </c>
      <c r="D519" s="247" t="s">
        <v>222</v>
      </c>
      <c r="E519" s="247" t="s">
        <v>2</v>
      </c>
      <c r="F519" s="248" t="s">
        <v>14</v>
      </c>
      <c r="G519" s="249" t="s">
        <v>2178</v>
      </c>
      <c r="H519" s="249" t="s">
        <v>2179</v>
      </c>
      <c r="I519" s="230" t="s">
        <v>2180</v>
      </c>
      <c r="J519" s="232">
        <f t="shared" si="172"/>
        <v>0</v>
      </c>
      <c r="K519" s="232">
        <v>45061</v>
      </c>
      <c r="L519" s="230" t="s">
        <v>189</v>
      </c>
      <c r="M519" s="242">
        <v>306423386</v>
      </c>
      <c r="N519" s="230" t="s">
        <v>2181</v>
      </c>
      <c r="O519" s="230" t="s">
        <v>212</v>
      </c>
      <c r="P519" s="230" t="s">
        <v>193</v>
      </c>
      <c r="Q519" s="230" t="s">
        <v>194</v>
      </c>
      <c r="R519" s="230">
        <v>0</v>
      </c>
      <c r="S519" s="230">
        <v>0</v>
      </c>
      <c r="T519" s="230">
        <v>0</v>
      </c>
      <c r="U519" s="230">
        <v>0</v>
      </c>
      <c r="V519" s="230">
        <v>0</v>
      </c>
      <c r="W519" s="230">
        <v>0</v>
      </c>
      <c r="X519" s="230">
        <v>0</v>
      </c>
      <c r="Y519" s="234">
        <v>10.61</v>
      </c>
      <c r="Z519" s="235">
        <f t="shared" si="173"/>
        <v>350</v>
      </c>
      <c r="AA519" s="235">
        <f t="shared" si="173"/>
        <v>350</v>
      </c>
      <c r="AB519" s="236">
        <f t="shared" si="173"/>
        <v>350</v>
      </c>
      <c r="AC519" s="236">
        <f t="shared" si="173"/>
        <v>350</v>
      </c>
      <c r="AD519" s="250">
        <v>150</v>
      </c>
      <c r="AE519" s="250">
        <v>150</v>
      </c>
      <c r="AF519" s="251">
        <v>250</v>
      </c>
      <c r="AG519" s="251">
        <v>250</v>
      </c>
      <c r="AH519" s="250">
        <v>200</v>
      </c>
      <c r="AI519" s="250">
        <v>200</v>
      </c>
      <c r="AJ519" s="237">
        <v>100</v>
      </c>
      <c r="AK519" s="237">
        <v>100</v>
      </c>
      <c r="AL519" s="250"/>
      <c r="AM519" s="250">
        <v>0</v>
      </c>
      <c r="AN519" s="237">
        <v>0</v>
      </c>
      <c r="AO519" s="237">
        <v>0</v>
      </c>
      <c r="AP519" s="250"/>
      <c r="AQ519" s="250">
        <v>0</v>
      </c>
      <c r="AR519" s="251">
        <v>0</v>
      </c>
      <c r="AS519" s="251">
        <v>0</v>
      </c>
      <c r="AT519" s="248"/>
      <c r="AU519" s="248"/>
      <c r="AV519" s="238">
        <f t="shared" si="174"/>
        <v>5</v>
      </c>
      <c r="AW519" s="238">
        <f t="shared" si="174"/>
        <v>5</v>
      </c>
      <c r="AX519" s="250">
        <v>5</v>
      </c>
      <c r="AY519" s="234">
        <v>2</v>
      </c>
      <c r="AZ519" s="252"/>
      <c r="BA519" s="234">
        <v>3</v>
      </c>
      <c r="BB519" s="252"/>
      <c r="BC519" s="234">
        <v>0</v>
      </c>
      <c r="BD519" s="232">
        <v>45061</v>
      </c>
      <c r="BE519" s="232">
        <v>45062</v>
      </c>
      <c r="BF519" s="239" t="s">
        <v>291</v>
      </c>
      <c r="BG519" s="230" t="s">
        <v>217</v>
      </c>
      <c r="BH519" s="265"/>
      <c r="BI519" s="266"/>
      <c r="BJ519" s="260"/>
      <c r="BK519" s="255" t="s">
        <v>680</v>
      </c>
      <c r="BL519" s="242"/>
      <c r="BM519" s="255" t="s">
        <v>1776</v>
      </c>
      <c r="BN519" s="231" t="s">
        <v>200</v>
      </c>
      <c r="BO519" s="231">
        <f t="shared" si="175"/>
        <v>2023</v>
      </c>
      <c r="BP519" s="231">
        <f t="shared" si="176"/>
        <v>2</v>
      </c>
      <c r="BQ519" s="231" t="s">
        <v>218</v>
      </c>
      <c r="BR519" s="249"/>
      <c r="BS519" s="249">
        <f t="shared" si="170"/>
        <v>15</v>
      </c>
      <c r="BT519" s="249"/>
      <c r="BU519" s="249" t="s">
        <v>218</v>
      </c>
      <c r="BV519" s="249"/>
      <c r="BW519" s="249"/>
      <c r="BX519" s="249"/>
      <c r="BY519" s="249"/>
      <c r="BZ519" s="256">
        <f t="shared" si="171"/>
        <v>0</v>
      </c>
      <c r="CA519" s="249"/>
      <c r="CB519" s="249"/>
      <c r="CC519" s="231" t="s">
        <v>202</v>
      </c>
      <c r="CD519" s="231" t="s">
        <v>2182</v>
      </c>
      <c r="CE519" s="231" t="s">
        <v>472</v>
      </c>
      <c r="CF519" s="231" t="s">
        <v>2157</v>
      </c>
      <c r="CG519" s="231" t="s">
        <v>204</v>
      </c>
      <c r="CH519" s="231"/>
      <c r="CI519" s="231"/>
      <c r="CJ519" s="231"/>
      <c r="CK519" s="243">
        <v>3</v>
      </c>
      <c r="CL519" s="243">
        <v>8</v>
      </c>
      <c r="CM519" s="244">
        <f t="shared" si="161"/>
        <v>5</v>
      </c>
      <c r="CN519" s="243"/>
      <c r="CO519" s="243">
        <f t="shared" si="162"/>
        <v>5</v>
      </c>
      <c r="CP519" s="245">
        <f t="shared" si="163"/>
        <v>0</v>
      </c>
      <c r="CR519" s="226"/>
    </row>
    <row r="520" spans="1:96" s="246" customFormat="1" ht="39" customHeight="1" x14ac:dyDescent="0.25">
      <c r="A520" s="227">
        <v>8</v>
      </c>
      <c r="B520" s="228">
        <f t="shared" si="160"/>
        <v>511</v>
      </c>
      <c r="C520" s="229">
        <v>19619</v>
      </c>
      <c r="D520" s="228" t="s">
        <v>185</v>
      </c>
      <c r="E520" s="228" t="s">
        <v>2</v>
      </c>
      <c r="F520" s="230" t="s">
        <v>14</v>
      </c>
      <c r="G520" s="231" t="s">
        <v>2183</v>
      </c>
      <c r="H520" s="231" t="s">
        <v>2184</v>
      </c>
      <c r="I520" s="230" t="s">
        <v>2185</v>
      </c>
      <c r="J520" s="232">
        <f t="shared" si="172"/>
        <v>0</v>
      </c>
      <c r="K520" s="232">
        <v>45200</v>
      </c>
      <c r="L520" s="230" t="s">
        <v>330</v>
      </c>
      <c r="M520" s="233">
        <v>306173034</v>
      </c>
      <c r="N520" s="228" t="s">
        <v>1149</v>
      </c>
      <c r="O520" s="228" t="s">
        <v>277</v>
      </c>
      <c r="P520" s="230" t="s">
        <v>240</v>
      </c>
      <c r="Q520" s="230" t="s">
        <v>278</v>
      </c>
      <c r="R520" s="230" t="s">
        <v>279</v>
      </c>
      <c r="S520" s="230" t="s">
        <v>280</v>
      </c>
      <c r="T520" s="230">
        <v>66</v>
      </c>
      <c r="U520" s="234">
        <v>648</v>
      </c>
      <c r="V520" s="234">
        <v>54</v>
      </c>
      <c r="W520" s="234">
        <v>0</v>
      </c>
      <c r="X520" s="234">
        <v>0</v>
      </c>
      <c r="Y520" s="234">
        <v>30.024000000000001</v>
      </c>
      <c r="Z520" s="235">
        <f t="shared" si="173"/>
        <v>2500</v>
      </c>
      <c r="AA520" s="235">
        <f t="shared" si="173"/>
        <v>2500</v>
      </c>
      <c r="AB520" s="236">
        <f t="shared" si="173"/>
        <v>2500</v>
      </c>
      <c r="AC520" s="236">
        <f t="shared" si="173"/>
        <v>2500</v>
      </c>
      <c r="AD520" s="234">
        <v>500</v>
      </c>
      <c r="AE520" s="234">
        <v>500</v>
      </c>
      <c r="AF520" s="237">
        <v>2500</v>
      </c>
      <c r="AG520" s="237">
        <v>2500</v>
      </c>
      <c r="AH520" s="234">
        <v>2000</v>
      </c>
      <c r="AI520" s="234">
        <v>2000</v>
      </c>
      <c r="AJ520" s="237">
        <v>0</v>
      </c>
      <c r="AK520" s="237">
        <v>0</v>
      </c>
      <c r="AL520" s="234"/>
      <c r="AM520" s="234">
        <v>0</v>
      </c>
      <c r="AN520" s="237">
        <v>0</v>
      </c>
      <c r="AO520" s="237">
        <v>0</v>
      </c>
      <c r="AP520" s="234"/>
      <c r="AQ520" s="234">
        <v>0</v>
      </c>
      <c r="AR520" s="237">
        <v>0</v>
      </c>
      <c r="AS520" s="237">
        <v>0</v>
      </c>
      <c r="AT520" s="230"/>
      <c r="AU520" s="230"/>
      <c r="AV520" s="238">
        <f t="shared" si="174"/>
        <v>3</v>
      </c>
      <c r="AW520" s="238">
        <f t="shared" si="174"/>
        <v>5</v>
      </c>
      <c r="AX520" s="234">
        <v>3</v>
      </c>
      <c r="AY520" s="234">
        <v>3</v>
      </c>
      <c r="AZ520" s="229"/>
      <c r="BA520" s="234">
        <v>2</v>
      </c>
      <c r="BB520" s="229"/>
      <c r="BC520" s="234">
        <v>0</v>
      </c>
      <c r="BD520" s="232">
        <v>45200</v>
      </c>
      <c r="BE520" s="232">
        <v>45085</v>
      </c>
      <c r="BF520" s="239" t="s">
        <v>462</v>
      </c>
      <c r="BG520" s="230" t="s">
        <v>231</v>
      </c>
      <c r="BH520" s="230">
        <v>0</v>
      </c>
      <c r="BI520" s="240"/>
      <c r="BJ520" s="241">
        <v>0</v>
      </c>
      <c r="BK520" s="242" t="s">
        <v>680</v>
      </c>
      <c r="BL520" s="242"/>
      <c r="BM520" s="242" t="s">
        <v>1776</v>
      </c>
      <c r="BN520" s="231" t="s">
        <v>200</v>
      </c>
      <c r="BO520" s="231">
        <f t="shared" si="175"/>
        <v>2023</v>
      </c>
      <c r="BP520" s="231">
        <f t="shared" si="176"/>
        <v>4</v>
      </c>
      <c r="BQ520" s="231" t="str">
        <f t="shared" ref="BQ520:BQ531" si="177">+TEXT(BD520,"MMMM")</f>
        <v>MMMM</v>
      </c>
      <c r="BR520" s="231"/>
      <c r="BS520" s="231">
        <f t="shared" si="170"/>
        <v>1</v>
      </c>
      <c r="BT520" s="231"/>
      <c r="BU520" s="231" t="s">
        <v>241</v>
      </c>
      <c r="BV520" s="231"/>
      <c r="BW520" s="231"/>
      <c r="BX520" s="231"/>
      <c r="BY520" s="231"/>
      <c r="BZ520" s="238">
        <f t="shared" si="171"/>
        <v>2</v>
      </c>
      <c r="CA520" s="231"/>
      <c r="CB520" s="231" t="str">
        <f>+IF(BN520="йирик",CONCATENATE(E520," Инвестициялар, саноат ва савдо бош бошқармаси бошлиғи"),IF(BN520="ўрта",CONCATENATE(E520," Инвестициялар, саноат ва савдо бош бошқармаси бошлиғи биринчи ўринбосари"),_xlfn.CONCAT(F520," ҳокими ўринбосари")))</f>
        <v>Янгибозор тумани ҳокими ўринбосари</v>
      </c>
      <c r="CC520" s="231" t="s">
        <v>219</v>
      </c>
      <c r="CD520" s="231" t="s">
        <v>220</v>
      </c>
      <c r="CE520" s="231" t="s">
        <v>221</v>
      </c>
      <c r="CF520" s="231" t="s">
        <v>2152</v>
      </c>
      <c r="CG520" s="231" t="s">
        <v>206</v>
      </c>
      <c r="CH520" s="231"/>
      <c r="CI520" s="231"/>
      <c r="CJ520" s="231"/>
      <c r="CK520" s="243">
        <v>4</v>
      </c>
      <c r="CL520" s="243">
        <v>5</v>
      </c>
      <c r="CM520" s="244">
        <f t="shared" si="161"/>
        <v>1</v>
      </c>
      <c r="CN520" s="243"/>
      <c r="CO520" s="243">
        <f t="shared" si="162"/>
        <v>1</v>
      </c>
      <c r="CP520" s="245">
        <f t="shared" si="163"/>
        <v>-2</v>
      </c>
      <c r="CR520" s="226"/>
    </row>
    <row r="521" spans="1:96" s="246" customFormat="1" ht="39" customHeight="1" x14ac:dyDescent="0.25">
      <c r="A521" s="227">
        <v>7</v>
      </c>
      <c r="B521" s="228">
        <f t="shared" si="160"/>
        <v>512</v>
      </c>
      <c r="C521" s="229">
        <v>19610</v>
      </c>
      <c r="D521" s="228" t="s">
        <v>185</v>
      </c>
      <c r="E521" s="228" t="s">
        <v>2</v>
      </c>
      <c r="F521" s="230" t="s">
        <v>14</v>
      </c>
      <c r="G521" s="231" t="s">
        <v>2186</v>
      </c>
      <c r="H521" s="231" t="s">
        <v>487</v>
      </c>
      <c r="I521" s="230" t="s">
        <v>2187</v>
      </c>
      <c r="J521" s="232">
        <f t="shared" si="172"/>
        <v>0</v>
      </c>
      <c r="K521" s="232">
        <v>45170</v>
      </c>
      <c r="L521" s="230" t="s">
        <v>189</v>
      </c>
      <c r="M521" s="233">
        <v>306171417</v>
      </c>
      <c r="N521" s="228" t="s">
        <v>2156</v>
      </c>
      <c r="O521" s="228" t="s">
        <v>192</v>
      </c>
      <c r="P521" s="230" t="s">
        <v>193</v>
      </c>
      <c r="Q521" s="230" t="s">
        <v>355</v>
      </c>
      <c r="R521" s="230"/>
      <c r="S521" s="230" t="s">
        <v>195</v>
      </c>
      <c r="T521" s="230" t="s">
        <v>184</v>
      </c>
      <c r="U521" s="234">
        <v>260</v>
      </c>
      <c r="V521" s="234">
        <v>67</v>
      </c>
      <c r="W521" s="234">
        <v>0</v>
      </c>
      <c r="X521" s="234">
        <v>0</v>
      </c>
      <c r="Y521" s="234">
        <v>15.872</v>
      </c>
      <c r="Z521" s="235">
        <f t="shared" si="173"/>
        <v>1690</v>
      </c>
      <c r="AA521" s="235">
        <f t="shared" si="173"/>
        <v>1690</v>
      </c>
      <c r="AB521" s="236">
        <f t="shared" si="173"/>
        <v>1690</v>
      </c>
      <c r="AC521" s="236">
        <f t="shared" si="173"/>
        <v>1690</v>
      </c>
      <c r="AD521" s="234">
        <v>390</v>
      </c>
      <c r="AE521" s="234">
        <v>390</v>
      </c>
      <c r="AF521" s="237">
        <v>203</v>
      </c>
      <c r="AG521" s="237">
        <v>203</v>
      </c>
      <c r="AH521" s="234">
        <v>1300</v>
      </c>
      <c r="AI521" s="234">
        <v>1300</v>
      </c>
      <c r="AJ521" s="237">
        <v>1487</v>
      </c>
      <c r="AK521" s="237">
        <v>1487</v>
      </c>
      <c r="AL521" s="234"/>
      <c r="AM521" s="234">
        <v>0</v>
      </c>
      <c r="AN521" s="237">
        <v>0</v>
      </c>
      <c r="AO521" s="237">
        <v>0</v>
      </c>
      <c r="AP521" s="234"/>
      <c r="AQ521" s="234">
        <v>0</v>
      </c>
      <c r="AR521" s="237">
        <v>0</v>
      </c>
      <c r="AS521" s="237">
        <v>0</v>
      </c>
      <c r="AT521" s="230"/>
      <c r="AU521" s="230"/>
      <c r="AV521" s="238">
        <f t="shared" si="174"/>
        <v>4</v>
      </c>
      <c r="AW521" s="238">
        <f t="shared" si="174"/>
        <v>5</v>
      </c>
      <c r="AX521" s="234">
        <v>4</v>
      </c>
      <c r="AY521" s="234">
        <v>3</v>
      </c>
      <c r="AZ521" s="229"/>
      <c r="BA521" s="234">
        <v>2</v>
      </c>
      <c r="BB521" s="229"/>
      <c r="BC521" s="234">
        <v>0</v>
      </c>
      <c r="BD521" s="232">
        <v>45170</v>
      </c>
      <c r="BE521" s="232">
        <v>45015</v>
      </c>
      <c r="BF521" s="239" t="s">
        <v>196</v>
      </c>
      <c r="BG521" s="230" t="s">
        <v>217</v>
      </c>
      <c r="BH521" s="230">
        <v>0</v>
      </c>
      <c r="BI521" s="240"/>
      <c r="BJ521" s="241">
        <v>0</v>
      </c>
      <c r="BK521" s="242" t="s">
        <v>680</v>
      </c>
      <c r="BL521" s="242"/>
      <c r="BM521" s="242" t="s">
        <v>1776</v>
      </c>
      <c r="BN521" s="231" t="s">
        <v>200</v>
      </c>
      <c r="BO521" s="231">
        <f t="shared" si="175"/>
        <v>2023</v>
      </c>
      <c r="BP521" s="231">
        <f t="shared" si="176"/>
        <v>3</v>
      </c>
      <c r="BQ521" s="231" t="str">
        <f t="shared" si="177"/>
        <v>MMMM</v>
      </c>
      <c r="BR521" s="231"/>
      <c r="BS521" s="231">
        <f t="shared" si="170"/>
        <v>1</v>
      </c>
      <c r="BT521" s="231">
        <v>31</v>
      </c>
      <c r="BU521" s="231" t="s">
        <v>255</v>
      </c>
      <c r="BV521" s="231">
        <v>1</v>
      </c>
      <c r="BW521" s="231"/>
      <c r="BX521" s="231"/>
      <c r="BY521" s="231"/>
      <c r="BZ521" s="238">
        <f t="shared" si="171"/>
        <v>1</v>
      </c>
      <c r="CA521" s="231"/>
      <c r="CB521" s="231" t="str">
        <f>+IF(BN521="йирик",CONCATENATE(E521," Инвестициялар, саноат ва савдо бош бошқармаси бошлиғи"),IF(BN521="ўрта",CONCATENATE(E521," Инвестициялар, саноат ва савдо бош бошқармаси бошлиғи биринчи ўринбосари"),_xlfn.CONCAT(F521," ҳокими ўринбосари")))</f>
        <v>Янгибозор тумани ҳокими ўринбосари</v>
      </c>
      <c r="CC521" s="231" t="s">
        <v>358</v>
      </c>
      <c r="CD521" s="231" t="s">
        <v>359</v>
      </c>
      <c r="CE521" s="231" t="s">
        <v>204</v>
      </c>
      <c r="CF521" s="231" t="s">
        <v>2164</v>
      </c>
      <c r="CG521" s="231" t="s">
        <v>472</v>
      </c>
      <c r="CH521" s="231"/>
      <c r="CI521" s="231"/>
      <c r="CJ521" s="231"/>
      <c r="CK521" s="243">
        <v>2</v>
      </c>
      <c r="CL521" s="243">
        <v>16</v>
      </c>
      <c r="CM521" s="244">
        <f t="shared" si="161"/>
        <v>14</v>
      </c>
      <c r="CN521" s="243"/>
      <c r="CO521" s="243">
        <f t="shared" si="162"/>
        <v>14</v>
      </c>
      <c r="CP521" s="245">
        <f t="shared" si="163"/>
        <v>10</v>
      </c>
      <c r="CR521" s="226"/>
    </row>
    <row r="522" spans="1:96" s="246" customFormat="1" ht="39" customHeight="1" x14ac:dyDescent="0.25">
      <c r="A522" s="227">
        <v>7</v>
      </c>
      <c r="B522" s="228">
        <f t="shared" ref="B522:B531" si="178">+B521+1</f>
        <v>513</v>
      </c>
      <c r="C522" s="229">
        <v>36853</v>
      </c>
      <c r="D522" s="247" t="s">
        <v>222</v>
      </c>
      <c r="E522" s="247" t="s">
        <v>2</v>
      </c>
      <c r="F522" s="248" t="s">
        <v>14</v>
      </c>
      <c r="G522" s="249" t="s">
        <v>2188</v>
      </c>
      <c r="H522" s="249" t="s">
        <v>2154</v>
      </c>
      <c r="I522" s="230" t="s">
        <v>2189</v>
      </c>
      <c r="J522" s="232">
        <f t="shared" si="172"/>
        <v>0</v>
      </c>
      <c r="K522" s="232">
        <v>45170</v>
      </c>
      <c r="L522" s="230" t="s">
        <v>401</v>
      </c>
      <c r="M522" s="242">
        <v>304740484</v>
      </c>
      <c r="N522" s="230" t="s">
        <v>2190</v>
      </c>
      <c r="O522" s="230" t="s">
        <v>277</v>
      </c>
      <c r="P522" s="230" t="s">
        <v>193</v>
      </c>
      <c r="Q522" s="230" t="s">
        <v>355</v>
      </c>
      <c r="R522" s="230">
        <v>0</v>
      </c>
      <c r="S522" s="230">
        <v>0</v>
      </c>
      <c r="T522" s="230">
        <v>0</v>
      </c>
      <c r="U522" s="230">
        <v>0</v>
      </c>
      <c r="V522" s="230">
        <v>0</v>
      </c>
      <c r="W522" s="230">
        <v>0</v>
      </c>
      <c r="X522" s="230">
        <v>0</v>
      </c>
      <c r="Y522" s="234">
        <v>11.81</v>
      </c>
      <c r="Z522" s="235">
        <f t="shared" si="173"/>
        <v>500</v>
      </c>
      <c r="AA522" s="235">
        <f t="shared" si="173"/>
        <v>500</v>
      </c>
      <c r="AB522" s="236">
        <f t="shared" si="173"/>
        <v>500</v>
      </c>
      <c r="AC522" s="236">
        <f t="shared" si="173"/>
        <v>500</v>
      </c>
      <c r="AD522" s="250">
        <v>100</v>
      </c>
      <c r="AE522" s="250">
        <v>100</v>
      </c>
      <c r="AF522" s="251">
        <v>150</v>
      </c>
      <c r="AG522" s="251">
        <v>150</v>
      </c>
      <c r="AH522" s="250">
        <v>400</v>
      </c>
      <c r="AI522" s="250">
        <v>400</v>
      </c>
      <c r="AJ522" s="237">
        <v>350</v>
      </c>
      <c r="AK522" s="237">
        <v>350</v>
      </c>
      <c r="AL522" s="250"/>
      <c r="AM522" s="250">
        <v>0</v>
      </c>
      <c r="AN522" s="237">
        <v>0</v>
      </c>
      <c r="AO522" s="237">
        <v>0</v>
      </c>
      <c r="AP522" s="250"/>
      <c r="AQ522" s="250">
        <v>0</v>
      </c>
      <c r="AR522" s="251">
        <v>0</v>
      </c>
      <c r="AS522" s="251">
        <v>0</v>
      </c>
      <c r="AT522" s="248"/>
      <c r="AU522" s="248"/>
      <c r="AV522" s="238">
        <f t="shared" si="174"/>
        <v>5</v>
      </c>
      <c r="AW522" s="238">
        <f t="shared" si="174"/>
        <v>5</v>
      </c>
      <c r="AX522" s="250">
        <v>5</v>
      </c>
      <c r="AY522" s="234">
        <v>2</v>
      </c>
      <c r="AZ522" s="252"/>
      <c r="BA522" s="234">
        <v>3</v>
      </c>
      <c r="BB522" s="252"/>
      <c r="BC522" s="234">
        <v>0</v>
      </c>
      <c r="BD522" s="232">
        <v>45170</v>
      </c>
      <c r="BE522" s="232">
        <v>45062</v>
      </c>
      <c r="BF522" s="239" t="s">
        <v>343</v>
      </c>
      <c r="BG522" s="230" t="s">
        <v>217</v>
      </c>
      <c r="BH522" s="248"/>
      <c r="BI522" s="253"/>
      <c r="BJ522" s="254"/>
      <c r="BK522" s="255" t="s">
        <v>680</v>
      </c>
      <c r="BL522" s="242"/>
      <c r="BM522" s="255" t="s">
        <v>1776</v>
      </c>
      <c r="BN522" s="231" t="s">
        <v>200</v>
      </c>
      <c r="BO522" s="231">
        <f t="shared" si="175"/>
        <v>2023</v>
      </c>
      <c r="BP522" s="231">
        <f t="shared" si="176"/>
        <v>3</v>
      </c>
      <c r="BQ522" s="231" t="str">
        <f t="shared" si="177"/>
        <v>MMMM</v>
      </c>
      <c r="BR522" s="249"/>
      <c r="BS522" s="249">
        <f t="shared" si="170"/>
        <v>1</v>
      </c>
      <c r="BT522" s="249"/>
      <c r="BU522" s="249" t="s">
        <v>218</v>
      </c>
      <c r="BV522" s="249"/>
      <c r="BW522" s="249"/>
      <c r="BX522" s="249"/>
      <c r="BY522" s="249"/>
      <c r="BZ522" s="256">
        <f t="shared" si="171"/>
        <v>0</v>
      </c>
      <c r="CA522" s="249"/>
      <c r="CB522" s="249"/>
      <c r="CC522" s="231" t="s">
        <v>358</v>
      </c>
      <c r="CD522" s="231" t="s">
        <v>359</v>
      </c>
      <c r="CE522" s="231" t="s">
        <v>204</v>
      </c>
      <c r="CF522" s="231" t="s">
        <v>2157</v>
      </c>
      <c r="CG522" s="231" t="s">
        <v>204</v>
      </c>
      <c r="CH522" s="231"/>
      <c r="CI522" s="231"/>
      <c r="CJ522" s="231"/>
      <c r="CK522" s="243">
        <v>21</v>
      </c>
      <c r="CL522" s="243">
        <v>18</v>
      </c>
      <c r="CM522" s="244">
        <f t="shared" si="161"/>
        <v>-3</v>
      </c>
      <c r="CN522" s="243">
        <v>1</v>
      </c>
      <c r="CO522" s="243">
        <f t="shared" si="162"/>
        <v>-2</v>
      </c>
      <c r="CP522" s="245">
        <f t="shared" si="163"/>
        <v>-7</v>
      </c>
      <c r="CR522" s="226"/>
    </row>
    <row r="523" spans="1:96" s="246" customFormat="1" ht="39" customHeight="1" x14ac:dyDescent="0.25">
      <c r="A523" s="227">
        <v>7</v>
      </c>
      <c r="B523" s="228">
        <f t="shared" si="178"/>
        <v>514</v>
      </c>
      <c r="C523" s="229">
        <v>36849</v>
      </c>
      <c r="D523" s="247" t="s">
        <v>222</v>
      </c>
      <c r="E523" s="247" t="s">
        <v>2</v>
      </c>
      <c r="F523" s="248" t="s">
        <v>14</v>
      </c>
      <c r="G523" s="249" t="s">
        <v>2191</v>
      </c>
      <c r="H523" s="249" t="s">
        <v>2154</v>
      </c>
      <c r="I523" s="230" t="s">
        <v>2192</v>
      </c>
      <c r="J523" s="232">
        <f t="shared" si="172"/>
        <v>0</v>
      </c>
      <c r="K523" s="232">
        <v>45108</v>
      </c>
      <c r="L523" s="230" t="s">
        <v>401</v>
      </c>
      <c r="M523" s="242">
        <v>304637929</v>
      </c>
      <c r="N523" s="230" t="s">
        <v>2193</v>
      </c>
      <c r="O523" s="230" t="s">
        <v>252</v>
      </c>
      <c r="P523" s="230" t="s">
        <v>193</v>
      </c>
      <c r="Q523" s="230" t="s">
        <v>355</v>
      </c>
      <c r="R523" s="230">
        <v>0</v>
      </c>
      <c r="S523" s="230">
        <v>0</v>
      </c>
      <c r="T523" s="230">
        <v>0</v>
      </c>
      <c r="U523" s="230">
        <v>0</v>
      </c>
      <c r="V523" s="230">
        <v>0</v>
      </c>
      <c r="W523" s="230">
        <v>0</v>
      </c>
      <c r="X523" s="230">
        <v>0</v>
      </c>
      <c r="Y523" s="234">
        <v>12.21</v>
      </c>
      <c r="Z523" s="235">
        <f t="shared" si="173"/>
        <v>600</v>
      </c>
      <c r="AA523" s="235">
        <f t="shared" si="173"/>
        <v>600</v>
      </c>
      <c r="AB523" s="236">
        <f t="shared" si="173"/>
        <v>600</v>
      </c>
      <c r="AC523" s="236">
        <f t="shared" si="173"/>
        <v>600</v>
      </c>
      <c r="AD523" s="250">
        <v>150</v>
      </c>
      <c r="AE523" s="250">
        <v>150</v>
      </c>
      <c r="AF523" s="251">
        <v>215</v>
      </c>
      <c r="AG523" s="251">
        <v>215</v>
      </c>
      <c r="AH523" s="250">
        <v>450</v>
      </c>
      <c r="AI523" s="250">
        <v>450</v>
      </c>
      <c r="AJ523" s="237">
        <v>385</v>
      </c>
      <c r="AK523" s="237">
        <v>385</v>
      </c>
      <c r="AL523" s="250"/>
      <c r="AM523" s="250">
        <v>0</v>
      </c>
      <c r="AN523" s="237">
        <v>0</v>
      </c>
      <c r="AO523" s="237">
        <v>0</v>
      </c>
      <c r="AP523" s="250"/>
      <c r="AQ523" s="250">
        <v>0</v>
      </c>
      <c r="AR523" s="251">
        <v>0</v>
      </c>
      <c r="AS523" s="251">
        <v>0</v>
      </c>
      <c r="AT523" s="248"/>
      <c r="AU523" s="248"/>
      <c r="AV523" s="238">
        <f t="shared" si="174"/>
        <v>5</v>
      </c>
      <c r="AW523" s="238">
        <f t="shared" si="174"/>
        <v>5</v>
      </c>
      <c r="AX523" s="250">
        <v>5</v>
      </c>
      <c r="AY523" s="234">
        <v>2</v>
      </c>
      <c r="AZ523" s="252"/>
      <c r="BA523" s="234">
        <v>3</v>
      </c>
      <c r="BB523" s="252"/>
      <c r="BC523" s="234">
        <v>0</v>
      </c>
      <c r="BD523" s="232">
        <v>45108</v>
      </c>
      <c r="BE523" s="232">
        <v>45107</v>
      </c>
      <c r="BF523" s="239" t="s">
        <v>0</v>
      </c>
      <c r="BG523" s="230" t="s">
        <v>217</v>
      </c>
      <c r="BH523" s="248"/>
      <c r="BI523" s="253"/>
      <c r="BJ523" s="254"/>
      <c r="BK523" s="255" t="s">
        <v>680</v>
      </c>
      <c r="BL523" s="242"/>
      <c r="BM523" s="255" t="s">
        <v>1776</v>
      </c>
      <c r="BN523" s="231" t="s">
        <v>200</v>
      </c>
      <c r="BO523" s="231">
        <f t="shared" si="175"/>
        <v>2023</v>
      </c>
      <c r="BP523" s="231">
        <f t="shared" si="176"/>
        <v>3</v>
      </c>
      <c r="BQ523" s="231" t="str">
        <f t="shared" si="177"/>
        <v>MMMM</v>
      </c>
      <c r="BR523" s="249"/>
      <c r="BS523" s="249">
        <f t="shared" si="170"/>
        <v>1</v>
      </c>
      <c r="BT523" s="249"/>
      <c r="BU523" s="249" t="s">
        <v>241</v>
      </c>
      <c r="BV523" s="231"/>
      <c r="BW523" s="231"/>
      <c r="BX523" s="249"/>
      <c r="BY523" s="249"/>
      <c r="BZ523" s="256">
        <f t="shared" si="171"/>
        <v>0</v>
      </c>
      <c r="CA523" s="249"/>
      <c r="CB523" s="249"/>
      <c r="CC523" s="231" t="s">
        <v>358</v>
      </c>
      <c r="CD523" s="231" t="s">
        <v>359</v>
      </c>
      <c r="CE523" s="231" t="s">
        <v>204</v>
      </c>
      <c r="CF523" s="231" t="s">
        <v>2157</v>
      </c>
      <c r="CG523" s="231" t="s">
        <v>204</v>
      </c>
      <c r="CH523" s="231"/>
      <c r="CI523" s="231"/>
      <c r="CJ523" s="231"/>
      <c r="CK523" s="243">
        <v>6</v>
      </c>
      <c r="CL523" s="243">
        <v>32</v>
      </c>
      <c r="CM523" s="244">
        <f t="shared" ref="CM523:CM531" si="179">+CL523-CK523</f>
        <v>26</v>
      </c>
      <c r="CN523" s="243"/>
      <c r="CO523" s="243">
        <f t="shared" ref="CO523:CO531" si="180">+CN523+CM523</f>
        <v>26</v>
      </c>
      <c r="CP523" s="245">
        <f t="shared" ref="CP523:CP531" si="181">+CO523-AV523</f>
        <v>21</v>
      </c>
      <c r="CR523" s="226"/>
    </row>
    <row r="524" spans="1:96" s="246" customFormat="1" ht="39" customHeight="1" x14ac:dyDescent="0.25">
      <c r="A524" s="227">
        <v>7</v>
      </c>
      <c r="B524" s="228">
        <f t="shared" si="178"/>
        <v>515</v>
      </c>
      <c r="C524" s="229">
        <v>36846</v>
      </c>
      <c r="D524" s="247" t="s">
        <v>222</v>
      </c>
      <c r="E524" s="247" t="s">
        <v>2</v>
      </c>
      <c r="F524" s="248" t="s">
        <v>14</v>
      </c>
      <c r="G524" s="249" t="s">
        <v>2194</v>
      </c>
      <c r="H524" s="249" t="s">
        <v>2154</v>
      </c>
      <c r="I524" s="230" t="s">
        <v>2195</v>
      </c>
      <c r="J524" s="232">
        <f t="shared" si="172"/>
        <v>0</v>
      </c>
      <c r="K524" s="232">
        <v>45108</v>
      </c>
      <c r="L524" s="230" t="s">
        <v>401</v>
      </c>
      <c r="M524" s="242">
        <v>303583594</v>
      </c>
      <c r="N524" s="230" t="s">
        <v>2196</v>
      </c>
      <c r="O524" s="230" t="s">
        <v>252</v>
      </c>
      <c r="P524" s="230" t="s">
        <v>193</v>
      </c>
      <c r="Q524" s="230" t="s">
        <v>355</v>
      </c>
      <c r="R524" s="230">
        <v>0</v>
      </c>
      <c r="S524" s="230">
        <v>0</v>
      </c>
      <c r="T524" s="230">
        <v>0</v>
      </c>
      <c r="U524" s="230">
        <v>0</v>
      </c>
      <c r="V524" s="230">
        <v>0</v>
      </c>
      <c r="W524" s="230">
        <v>0</v>
      </c>
      <c r="X524" s="230">
        <v>0</v>
      </c>
      <c r="Y524" s="234">
        <v>12.010000000000002</v>
      </c>
      <c r="Z524" s="235">
        <f t="shared" si="173"/>
        <v>550</v>
      </c>
      <c r="AA524" s="235">
        <f t="shared" si="173"/>
        <v>550</v>
      </c>
      <c r="AB524" s="236">
        <f t="shared" si="173"/>
        <v>550</v>
      </c>
      <c r="AC524" s="236">
        <f t="shared" si="173"/>
        <v>550</v>
      </c>
      <c r="AD524" s="250">
        <v>150</v>
      </c>
      <c r="AE524" s="250">
        <v>150</v>
      </c>
      <c r="AF524" s="251">
        <v>160</v>
      </c>
      <c r="AG524" s="251">
        <v>160</v>
      </c>
      <c r="AH524" s="250">
        <v>400</v>
      </c>
      <c r="AI524" s="250">
        <v>400</v>
      </c>
      <c r="AJ524" s="237">
        <v>390</v>
      </c>
      <c r="AK524" s="237">
        <v>390</v>
      </c>
      <c r="AL524" s="250"/>
      <c r="AM524" s="250">
        <v>0</v>
      </c>
      <c r="AN524" s="237">
        <v>0</v>
      </c>
      <c r="AO524" s="237">
        <v>0</v>
      </c>
      <c r="AP524" s="250"/>
      <c r="AQ524" s="250">
        <v>0</v>
      </c>
      <c r="AR524" s="251">
        <v>0</v>
      </c>
      <c r="AS524" s="251">
        <v>0</v>
      </c>
      <c r="AT524" s="248"/>
      <c r="AU524" s="248"/>
      <c r="AV524" s="238">
        <f t="shared" si="174"/>
        <v>5</v>
      </c>
      <c r="AW524" s="238">
        <f t="shared" si="174"/>
        <v>5</v>
      </c>
      <c r="AX524" s="250">
        <v>5</v>
      </c>
      <c r="AY524" s="234">
        <v>2</v>
      </c>
      <c r="AZ524" s="252"/>
      <c r="BA524" s="234">
        <v>3</v>
      </c>
      <c r="BB524" s="252"/>
      <c r="BC524" s="234">
        <v>0</v>
      </c>
      <c r="BD524" s="232">
        <v>45108</v>
      </c>
      <c r="BE524" s="232">
        <v>45107</v>
      </c>
      <c r="BF524" s="239" t="s">
        <v>0</v>
      </c>
      <c r="BG524" s="230" t="s">
        <v>217</v>
      </c>
      <c r="BH524" s="248"/>
      <c r="BI524" s="253"/>
      <c r="BJ524" s="254"/>
      <c r="BK524" s="255" t="s">
        <v>680</v>
      </c>
      <c r="BL524" s="242"/>
      <c r="BM524" s="255" t="s">
        <v>1776</v>
      </c>
      <c r="BN524" s="231" t="s">
        <v>200</v>
      </c>
      <c r="BO524" s="231">
        <f t="shared" si="175"/>
        <v>2023</v>
      </c>
      <c r="BP524" s="231">
        <f t="shared" si="176"/>
        <v>3</v>
      </c>
      <c r="BQ524" s="231" t="str">
        <f t="shared" si="177"/>
        <v>MMMM</v>
      </c>
      <c r="BR524" s="249"/>
      <c r="BS524" s="249">
        <f t="shared" si="170"/>
        <v>1</v>
      </c>
      <c r="BT524" s="249"/>
      <c r="BU524" s="249" t="s">
        <v>241</v>
      </c>
      <c r="BV524" s="249"/>
      <c r="BW524" s="231"/>
      <c r="BX524" s="249"/>
      <c r="BY524" s="249"/>
      <c r="BZ524" s="256">
        <f t="shared" si="171"/>
        <v>0</v>
      </c>
      <c r="CA524" s="249"/>
      <c r="CB524" s="249"/>
      <c r="CC524" s="231" t="s">
        <v>358</v>
      </c>
      <c r="CD524" s="231" t="s">
        <v>359</v>
      </c>
      <c r="CE524" s="231" t="s">
        <v>204</v>
      </c>
      <c r="CF524" s="231" t="s">
        <v>2157</v>
      </c>
      <c r="CG524" s="231" t="s">
        <v>204</v>
      </c>
      <c r="CH524" s="231"/>
      <c r="CI524" s="231"/>
      <c r="CJ524" s="231"/>
      <c r="CK524" s="243">
        <v>4</v>
      </c>
      <c r="CL524" s="243">
        <v>33</v>
      </c>
      <c r="CM524" s="244">
        <f t="shared" si="179"/>
        <v>29</v>
      </c>
      <c r="CN524" s="243"/>
      <c r="CO524" s="243">
        <f t="shared" si="180"/>
        <v>29</v>
      </c>
      <c r="CP524" s="245">
        <f t="shared" si="181"/>
        <v>24</v>
      </c>
      <c r="CR524" s="226"/>
    </row>
    <row r="525" spans="1:96" s="246" customFormat="1" ht="39" customHeight="1" x14ac:dyDescent="0.25">
      <c r="A525" s="227">
        <v>7</v>
      </c>
      <c r="B525" s="228">
        <f t="shared" si="178"/>
        <v>516</v>
      </c>
      <c r="C525" s="229">
        <v>19629</v>
      </c>
      <c r="D525" s="228" t="s">
        <v>185</v>
      </c>
      <c r="E525" s="228" t="s">
        <v>2</v>
      </c>
      <c r="F525" s="230" t="s">
        <v>14</v>
      </c>
      <c r="G525" s="231" t="s">
        <v>2197</v>
      </c>
      <c r="H525" s="231" t="s">
        <v>2198</v>
      </c>
      <c r="I525" s="230" t="s">
        <v>2199</v>
      </c>
      <c r="J525" s="232">
        <f t="shared" si="172"/>
        <v>0</v>
      </c>
      <c r="K525" s="232">
        <v>45200</v>
      </c>
      <c r="L525" s="230" t="s">
        <v>330</v>
      </c>
      <c r="M525" s="233">
        <v>303415968</v>
      </c>
      <c r="N525" s="228" t="s">
        <v>2156</v>
      </c>
      <c r="O525" s="228" t="s">
        <v>192</v>
      </c>
      <c r="P525" s="230" t="s">
        <v>240</v>
      </c>
      <c r="Q525" s="230" t="s">
        <v>278</v>
      </c>
      <c r="R525" s="230" t="s">
        <v>279</v>
      </c>
      <c r="S525" s="230" t="s">
        <v>280</v>
      </c>
      <c r="T525" s="230">
        <v>33</v>
      </c>
      <c r="U525" s="234">
        <v>356</v>
      </c>
      <c r="V525" s="234">
        <v>29</v>
      </c>
      <c r="W525" s="234">
        <v>0</v>
      </c>
      <c r="X525" s="234">
        <v>0</v>
      </c>
      <c r="Y525" s="234">
        <v>18.344000000000001</v>
      </c>
      <c r="Z525" s="235">
        <f t="shared" si="173"/>
        <v>3634.5</v>
      </c>
      <c r="AA525" s="235">
        <f t="shared" si="173"/>
        <v>3634.5</v>
      </c>
      <c r="AB525" s="236">
        <f t="shared" si="173"/>
        <v>3635</v>
      </c>
      <c r="AC525" s="236">
        <f t="shared" si="173"/>
        <v>3635</v>
      </c>
      <c r="AD525" s="234">
        <v>600</v>
      </c>
      <c r="AE525" s="234">
        <v>600</v>
      </c>
      <c r="AF525" s="237">
        <v>3635</v>
      </c>
      <c r="AG525" s="237">
        <v>3635</v>
      </c>
      <c r="AH525" s="234"/>
      <c r="AI525" s="234">
        <v>0</v>
      </c>
      <c r="AJ525" s="237">
        <v>0</v>
      </c>
      <c r="AK525" s="237">
        <v>0</v>
      </c>
      <c r="AL525" s="234">
        <v>255</v>
      </c>
      <c r="AM525" s="234">
        <v>255</v>
      </c>
      <c r="AN525" s="237">
        <v>0</v>
      </c>
      <c r="AO525" s="237">
        <v>0</v>
      </c>
      <c r="AP525" s="234"/>
      <c r="AQ525" s="234">
        <v>0</v>
      </c>
      <c r="AR525" s="237">
        <v>0</v>
      </c>
      <c r="AS525" s="237">
        <v>0</v>
      </c>
      <c r="AT525" s="230"/>
      <c r="AU525" s="230"/>
      <c r="AV525" s="238">
        <f t="shared" si="174"/>
        <v>3</v>
      </c>
      <c r="AW525" s="238">
        <f t="shared" si="174"/>
        <v>5</v>
      </c>
      <c r="AX525" s="234">
        <v>3</v>
      </c>
      <c r="AY525" s="234">
        <v>5</v>
      </c>
      <c r="AZ525" s="229"/>
      <c r="BA525" s="234">
        <v>0</v>
      </c>
      <c r="BB525" s="229"/>
      <c r="BC525" s="234">
        <v>0</v>
      </c>
      <c r="BD525" s="232">
        <v>45200</v>
      </c>
      <c r="BE525" s="232">
        <v>45068</v>
      </c>
      <c r="BF525" s="239" t="s">
        <v>442</v>
      </c>
      <c r="BG525" s="230" t="s">
        <v>231</v>
      </c>
      <c r="BH525" s="230">
        <v>0</v>
      </c>
      <c r="BI525" s="240"/>
      <c r="BJ525" s="241">
        <v>0</v>
      </c>
      <c r="BK525" s="242" t="s">
        <v>680</v>
      </c>
      <c r="BL525" s="242"/>
      <c r="BM525" s="242" t="s">
        <v>1776</v>
      </c>
      <c r="BN525" s="231" t="s">
        <v>200</v>
      </c>
      <c r="BO525" s="231">
        <f t="shared" si="175"/>
        <v>2023</v>
      </c>
      <c r="BP525" s="231">
        <f t="shared" si="176"/>
        <v>4</v>
      </c>
      <c r="BQ525" s="231" t="str">
        <f t="shared" si="177"/>
        <v>MMMM</v>
      </c>
      <c r="BR525" s="231"/>
      <c r="BS525" s="231">
        <f t="shared" si="170"/>
        <v>1</v>
      </c>
      <c r="BT525" s="231"/>
      <c r="BU525" s="231" t="s">
        <v>218</v>
      </c>
      <c r="BV525" s="231"/>
      <c r="BW525" s="231"/>
      <c r="BX525" s="231"/>
      <c r="BY525" s="231"/>
      <c r="BZ525" s="238">
        <f t="shared" si="171"/>
        <v>2</v>
      </c>
      <c r="CA525" s="231"/>
      <c r="CB525" s="231" t="str">
        <f>+IF(BN525="йирик",CONCATENATE(E525," Инвестициялар, саноат ва савдо бош бошқармаси бошлиғи"),IF(BN525="ўрта",CONCATENATE(E525," Инвестициялар, саноат ва савдо бош бошқармаси бошлиғи биринчи ўринбосари"),_xlfn.CONCAT(F525," ҳокими ўринбосари")))</f>
        <v>Янгибозор тумани ҳокими ўринбосари</v>
      </c>
      <c r="CC525" s="231" t="s">
        <v>219</v>
      </c>
      <c r="CD525" s="231" t="s">
        <v>220</v>
      </c>
      <c r="CE525" s="231" t="s">
        <v>221</v>
      </c>
      <c r="CF525" s="231" t="s">
        <v>2152</v>
      </c>
      <c r="CG525" s="231" t="s">
        <v>206</v>
      </c>
      <c r="CH525" s="231"/>
      <c r="CI525" s="231"/>
      <c r="CJ525" s="231"/>
      <c r="CK525" s="243">
        <v>1</v>
      </c>
      <c r="CL525" s="243">
        <v>7</v>
      </c>
      <c r="CM525" s="244">
        <f t="shared" si="179"/>
        <v>6</v>
      </c>
      <c r="CN525" s="243"/>
      <c r="CO525" s="243">
        <f t="shared" si="180"/>
        <v>6</v>
      </c>
      <c r="CP525" s="245">
        <f t="shared" si="181"/>
        <v>3</v>
      </c>
      <c r="CR525" s="226"/>
    </row>
    <row r="526" spans="1:96" s="246" customFormat="1" ht="39" customHeight="1" x14ac:dyDescent="0.25">
      <c r="A526" s="227">
        <v>7</v>
      </c>
      <c r="B526" s="228">
        <f t="shared" si="178"/>
        <v>517</v>
      </c>
      <c r="C526" s="229">
        <v>36844</v>
      </c>
      <c r="D526" s="247" t="s">
        <v>222</v>
      </c>
      <c r="E526" s="247" t="s">
        <v>2</v>
      </c>
      <c r="F526" s="248" t="s">
        <v>14</v>
      </c>
      <c r="G526" s="249" t="s">
        <v>2200</v>
      </c>
      <c r="H526" s="249" t="s">
        <v>2154</v>
      </c>
      <c r="I526" s="230" t="s">
        <v>2201</v>
      </c>
      <c r="J526" s="232">
        <f t="shared" si="172"/>
        <v>0</v>
      </c>
      <c r="K526" s="232">
        <v>45231</v>
      </c>
      <c r="L526" s="230" t="s">
        <v>401</v>
      </c>
      <c r="M526" s="242">
        <v>204470792</v>
      </c>
      <c r="N526" s="230" t="s">
        <v>2202</v>
      </c>
      <c r="O526" s="230" t="s">
        <v>252</v>
      </c>
      <c r="P526" s="230" t="s">
        <v>193</v>
      </c>
      <c r="Q526" s="230" t="s">
        <v>355</v>
      </c>
      <c r="R526" s="230">
        <v>0</v>
      </c>
      <c r="S526" s="230">
        <v>0</v>
      </c>
      <c r="T526" s="230">
        <v>0</v>
      </c>
      <c r="U526" s="230">
        <v>0</v>
      </c>
      <c r="V526" s="230">
        <v>0</v>
      </c>
      <c r="W526" s="230">
        <v>0</v>
      </c>
      <c r="X526" s="230">
        <v>0</v>
      </c>
      <c r="Y526" s="234">
        <v>9.41</v>
      </c>
      <c r="Z526" s="235">
        <f t="shared" si="173"/>
        <v>500</v>
      </c>
      <c r="AA526" s="235">
        <f t="shared" si="173"/>
        <v>500</v>
      </c>
      <c r="AB526" s="236">
        <f t="shared" si="173"/>
        <v>500</v>
      </c>
      <c r="AC526" s="236">
        <f t="shared" si="173"/>
        <v>500</v>
      </c>
      <c r="AD526" s="250">
        <v>100</v>
      </c>
      <c r="AE526" s="250">
        <v>100</v>
      </c>
      <c r="AF526" s="251">
        <v>500</v>
      </c>
      <c r="AG526" s="251">
        <v>500</v>
      </c>
      <c r="AH526" s="250">
        <v>400</v>
      </c>
      <c r="AI526" s="250">
        <v>400</v>
      </c>
      <c r="AJ526" s="237">
        <v>0</v>
      </c>
      <c r="AK526" s="237">
        <v>0</v>
      </c>
      <c r="AL526" s="250"/>
      <c r="AM526" s="250">
        <v>0</v>
      </c>
      <c r="AN526" s="237">
        <v>0</v>
      </c>
      <c r="AO526" s="237">
        <v>0</v>
      </c>
      <c r="AP526" s="250"/>
      <c r="AQ526" s="250">
        <v>0</v>
      </c>
      <c r="AR526" s="251">
        <v>0</v>
      </c>
      <c r="AS526" s="251">
        <v>0</v>
      </c>
      <c r="AT526" s="248"/>
      <c r="AU526" s="248"/>
      <c r="AV526" s="238">
        <f t="shared" si="174"/>
        <v>5</v>
      </c>
      <c r="AW526" s="238">
        <f t="shared" si="174"/>
        <v>5</v>
      </c>
      <c r="AX526" s="250">
        <v>5</v>
      </c>
      <c r="AY526" s="234">
        <v>2</v>
      </c>
      <c r="AZ526" s="252"/>
      <c r="BA526" s="234">
        <v>3</v>
      </c>
      <c r="BB526" s="252"/>
      <c r="BC526" s="234">
        <v>0</v>
      </c>
      <c r="BD526" s="232">
        <v>45231</v>
      </c>
      <c r="BE526" s="232">
        <v>45069</v>
      </c>
      <c r="BF526" s="239" t="s">
        <v>367</v>
      </c>
      <c r="BG526" s="230" t="s">
        <v>217</v>
      </c>
      <c r="BH526" s="248"/>
      <c r="BI526" s="253"/>
      <c r="BJ526" s="254"/>
      <c r="BK526" s="255" t="s">
        <v>680</v>
      </c>
      <c r="BL526" s="242"/>
      <c r="BM526" s="255" t="s">
        <v>1776</v>
      </c>
      <c r="BN526" s="231" t="s">
        <v>200</v>
      </c>
      <c r="BO526" s="231">
        <f t="shared" si="175"/>
        <v>2023</v>
      </c>
      <c r="BP526" s="231">
        <f t="shared" si="176"/>
        <v>4</v>
      </c>
      <c r="BQ526" s="231" t="str">
        <f t="shared" si="177"/>
        <v>MMMM</v>
      </c>
      <c r="BR526" s="249"/>
      <c r="BS526" s="249">
        <f t="shared" si="170"/>
        <v>1</v>
      </c>
      <c r="BT526" s="249"/>
      <c r="BU526" s="249" t="s">
        <v>218</v>
      </c>
      <c r="BV526" s="249"/>
      <c r="BW526" s="249"/>
      <c r="BX526" s="249"/>
      <c r="BY526" s="249"/>
      <c r="BZ526" s="256">
        <f t="shared" si="171"/>
        <v>0</v>
      </c>
      <c r="CA526" s="249"/>
      <c r="CB526" s="249"/>
      <c r="CC526" s="231" t="s">
        <v>358</v>
      </c>
      <c r="CD526" s="231" t="s">
        <v>359</v>
      </c>
      <c r="CE526" s="231" t="s">
        <v>204</v>
      </c>
      <c r="CF526" s="231" t="s">
        <v>2157</v>
      </c>
      <c r="CG526" s="231" t="s">
        <v>204</v>
      </c>
      <c r="CH526" s="231"/>
      <c r="CI526" s="231"/>
      <c r="CJ526" s="231"/>
      <c r="CK526" s="243">
        <v>6</v>
      </c>
      <c r="CL526" s="243">
        <v>31</v>
      </c>
      <c r="CM526" s="244">
        <f t="shared" si="179"/>
        <v>25</v>
      </c>
      <c r="CN526" s="243"/>
      <c r="CO526" s="243">
        <f t="shared" si="180"/>
        <v>25</v>
      </c>
      <c r="CP526" s="245">
        <f t="shared" si="181"/>
        <v>20</v>
      </c>
      <c r="CR526" s="226"/>
    </row>
    <row r="527" spans="1:96" s="246" customFormat="1" ht="39" customHeight="1" x14ac:dyDescent="0.25">
      <c r="A527" s="227">
        <v>7</v>
      </c>
      <c r="B527" s="228">
        <f t="shared" si="178"/>
        <v>518</v>
      </c>
      <c r="C527" s="229">
        <v>19620</v>
      </c>
      <c r="D527" s="228" t="s">
        <v>185</v>
      </c>
      <c r="E527" s="228" t="s">
        <v>2</v>
      </c>
      <c r="F527" s="230" t="s">
        <v>14</v>
      </c>
      <c r="G527" s="231" t="s">
        <v>2203</v>
      </c>
      <c r="H527" s="231" t="s">
        <v>2184</v>
      </c>
      <c r="I527" s="230" t="s">
        <v>2204</v>
      </c>
      <c r="J527" s="232">
        <f t="shared" si="172"/>
        <v>0</v>
      </c>
      <c r="K527" s="232">
        <v>45200</v>
      </c>
      <c r="L527" s="230" t="s">
        <v>330</v>
      </c>
      <c r="M527" s="233">
        <v>204448399</v>
      </c>
      <c r="N527" s="228" t="s">
        <v>1149</v>
      </c>
      <c r="O527" s="228" t="s">
        <v>277</v>
      </c>
      <c r="P527" s="230" t="s">
        <v>240</v>
      </c>
      <c r="Q527" s="230" t="s">
        <v>278</v>
      </c>
      <c r="R527" s="230" t="s">
        <v>279</v>
      </c>
      <c r="S527" s="230" t="s">
        <v>280</v>
      </c>
      <c r="T527" s="230">
        <v>66</v>
      </c>
      <c r="U527" s="234">
        <v>648</v>
      </c>
      <c r="V527" s="234">
        <v>54</v>
      </c>
      <c r="W527" s="234">
        <v>0</v>
      </c>
      <c r="X527" s="234">
        <v>0</v>
      </c>
      <c r="Y527" s="234">
        <v>32.760000000000005</v>
      </c>
      <c r="Z527" s="235">
        <f t="shared" si="173"/>
        <v>2500</v>
      </c>
      <c r="AA527" s="235">
        <f t="shared" si="173"/>
        <v>2500</v>
      </c>
      <c r="AB527" s="236">
        <f t="shared" si="173"/>
        <v>2500</v>
      </c>
      <c r="AC527" s="236">
        <f t="shared" si="173"/>
        <v>2500</v>
      </c>
      <c r="AD527" s="234">
        <v>500</v>
      </c>
      <c r="AE527" s="234">
        <v>500</v>
      </c>
      <c r="AF527" s="237">
        <v>2500</v>
      </c>
      <c r="AG527" s="237">
        <v>2500</v>
      </c>
      <c r="AH527" s="234">
        <v>2000</v>
      </c>
      <c r="AI527" s="234">
        <v>2000</v>
      </c>
      <c r="AJ527" s="237">
        <v>0</v>
      </c>
      <c r="AK527" s="237">
        <v>0</v>
      </c>
      <c r="AL527" s="234"/>
      <c r="AM527" s="234">
        <v>0</v>
      </c>
      <c r="AN527" s="237">
        <v>0</v>
      </c>
      <c r="AO527" s="237">
        <v>0</v>
      </c>
      <c r="AP527" s="234"/>
      <c r="AQ527" s="234">
        <v>0</v>
      </c>
      <c r="AR527" s="237">
        <v>0</v>
      </c>
      <c r="AS527" s="237">
        <v>0</v>
      </c>
      <c r="AT527" s="230"/>
      <c r="AU527" s="230"/>
      <c r="AV527" s="238">
        <f t="shared" si="174"/>
        <v>5</v>
      </c>
      <c r="AW527" s="238">
        <f t="shared" si="174"/>
        <v>5</v>
      </c>
      <c r="AX527" s="234">
        <v>5</v>
      </c>
      <c r="AY527" s="234">
        <v>5</v>
      </c>
      <c r="AZ527" s="229"/>
      <c r="BA527" s="234">
        <v>0</v>
      </c>
      <c r="BB527" s="229"/>
      <c r="BC527" s="234">
        <v>0</v>
      </c>
      <c r="BD527" s="232">
        <v>45200</v>
      </c>
      <c r="BE527" s="232">
        <v>45068</v>
      </c>
      <c r="BF527" s="239" t="s">
        <v>452</v>
      </c>
      <c r="BG527" s="230" t="s">
        <v>231</v>
      </c>
      <c r="BH527" s="230">
        <v>0</v>
      </c>
      <c r="BI527" s="240"/>
      <c r="BJ527" s="241">
        <v>0</v>
      </c>
      <c r="BK527" s="242" t="s">
        <v>680</v>
      </c>
      <c r="BL527" s="242"/>
      <c r="BM527" s="242" t="s">
        <v>1776</v>
      </c>
      <c r="BN527" s="231" t="s">
        <v>200</v>
      </c>
      <c r="BO527" s="231">
        <f t="shared" si="175"/>
        <v>2023</v>
      </c>
      <c r="BP527" s="231">
        <f t="shared" si="176"/>
        <v>4</v>
      </c>
      <c r="BQ527" s="231" t="str">
        <f t="shared" si="177"/>
        <v>MMMM</v>
      </c>
      <c r="BR527" s="231"/>
      <c r="BS527" s="231">
        <f t="shared" si="170"/>
        <v>1</v>
      </c>
      <c r="BT527" s="231"/>
      <c r="BU527" s="231" t="s">
        <v>218</v>
      </c>
      <c r="BV527" s="231"/>
      <c r="BW527" s="231"/>
      <c r="BX527" s="231"/>
      <c r="BY527" s="231"/>
      <c r="BZ527" s="238">
        <f t="shared" si="171"/>
        <v>0</v>
      </c>
      <c r="CA527" s="231"/>
      <c r="CB527" s="231" t="str">
        <f>+IF(BN527="йирик",CONCATENATE(E527," Инвестициялар, саноат ва савдо бош бошқармаси бошлиғи"),IF(BN527="ўрта",CONCATENATE(E527," Инвестициялар, саноат ва савдо бош бошқармаси бошлиғи биринчи ўринбосари"),_xlfn.CONCAT(F527," ҳокими ўринбосари")))</f>
        <v>Янгибозор тумани ҳокими ўринбосари</v>
      </c>
      <c r="CC527" s="231" t="s">
        <v>219</v>
      </c>
      <c r="CD527" s="231" t="s">
        <v>220</v>
      </c>
      <c r="CE527" s="231" t="s">
        <v>221</v>
      </c>
      <c r="CF527" s="231" t="s">
        <v>2152</v>
      </c>
      <c r="CG527" s="231" t="s">
        <v>206</v>
      </c>
      <c r="CH527" s="231"/>
      <c r="CI527" s="231"/>
      <c r="CJ527" s="231"/>
      <c r="CK527" s="243">
        <v>4</v>
      </c>
      <c r="CL527" s="243">
        <v>2</v>
      </c>
      <c r="CM527" s="244">
        <f t="shared" si="179"/>
        <v>-2</v>
      </c>
      <c r="CN527" s="243"/>
      <c r="CO527" s="243">
        <f t="shared" si="180"/>
        <v>-2</v>
      </c>
      <c r="CP527" s="245">
        <f t="shared" si="181"/>
        <v>-7</v>
      </c>
      <c r="CR527" s="226"/>
    </row>
    <row r="528" spans="1:96" s="246" customFormat="1" ht="39" customHeight="1" x14ac:dyDescent="0.25">
      <c r="A528" s="227">
        <v>7</v>
      </c>
      <c r="B528" s="228">
        <f t="shared" si="178"/>
        <v>519</v>
      </c>
      <c r="C528" s="229">
        <v>19628</v>
      </c>
      <c r="D528" s="228" t="s">
        <v>185</v>
      </c>
      <c r="E528" s="228" t="s">
        <v>2</v>
      </c>
      <c r="F528" s="230" t="s">
        <v>14</v>
      </c>
      <c r="G528" s="231" t="s">
        <v>2205</v>
      </c>
      <c r="H528" s="231" t="s">
        <v>2198</v>
      </c>
      <c r="I528" s="230" t="s">
        <v>2206</v>
      </c>
      <c r="J528" s="232">
        <f t="shared" si="172"/>
        <v>0</v>
      </c>
      <c r="K528" s="232">
        <v>45200</v>
      </c>
      <c r="L528" s="230" t="s">
        <v>330</v>
      </c>
      <c r="M528" s="233">
        <v>203677448</v>
      </c>
      <c r="N528" s="228" t="s">
        <v>2207</v>
      </c>
      <c r="O528" s="228" t="s">
        <v>192</v>
      </c>
      <c r="P528" s="230" t="s">
        <v>240</v>
      </c>
      <c r="Q528" s="230" t="s">
        <v>278</v>
      </c>
      <c r="R528" s="230" t="s">
        <v>279</v>
      </c>
      <c r="S528" s="230" t="s">
        <v>280</v>
      </c>
      <c r="T528" s="230">
        <v>33</v>
      </c>
      <c r="U528" s="234">
        <v>356</v>
      </c>
      <c r="V528" s="234">
        <v>29</v>
      </c>
      <c r="W528" s="234">
        <v>0</v>
      </c>
      <c r="X528" s="234">
        <v>0</v>
      </c>
      <c r="Y528" s="234">
        <v>18.344000000000001</v>
      </c>
      <c r="Z528" s="235">
        <f t="shared" si="173"/>
        <v>1400</v>
      </c>
      <c r="AA528" s="235">
        <f t="shared" si="173"/>
        <v>1400</v>
      </c>
      <c r="AB528" s="236">
        <f t="shared" si="173"/>
        <v>1400</v>
      </c>
      <c r="AC528" s="236">
        <f t="shared" si="173"/>
        <v>1400</v>
      </c>
      <c r="AD528" s="234">
        <v>400</v>
      </c>
      <c r="AE528" s="234">
        <v>400</v>
      </c>
      <c r="AF528" s="237">
        <v>1400</v>
      </c>
      <c r="AG528" s="237">
        <v>1400</v>
      </c>
      <c r="AH528" s="234">
        <v>1000</v>
      </c>
      <c r="AI528" s="234">
        <v>1000</v>
      </c>
      <c r="AJ528" s="237">
        <v>0</v>
      </c>
      <c r="AK528" s="237">
        <v>0</v>
      </c>
      <c r="AL528" s="234"/>
      <c r="AM528" s="234">
        <v>0</v>
      </c>
      <c r="AN528" s="237">
        <v>0</v>
      </c>
      <c r="AO528" s="237">
        <v>0</v>
      </c>
      <c r="AP528" s="234"/>
      <c r="AQ528" s="234">
        <v>0</v>
      </c>
      <c r="AR528" s="237">
        <v>0</v>
      </c>
      <c r="AS528" s="237">
        <v>0</v>
      </c>
      <c r="AT528" s="230"/>
      <c r="AU528" s="230"/>
      <c r="AV528" s="238">
        <f t="shared" si="174"/>
        <v>3</v>
      </c>
      <c r="AW528" s="238">
        <f t="shared" si="174"/>
        <v>5</v>
      </c>
      <c r="AX528" s="234">
        <v>3</v>
      </c>
      <c r="AY528" s="234">
        <v>3</v>
      </c>
      <c r="AZ528" s="229"/>
      <c r="BA528" s="234">
        <v>2</v>
      </c>
      <c r="BB528" s="229"/>
      <c r="BC528" s="234">
        <v>0</v>
      </c>
      <c r="BD528" s="232">
        <v>45200</v>
      </c>
      <c r="BE528" s="232">
        <v>45085</v>
      </c>
      <c r="BF528" s="239" t="s">
        <v>284</v>
      </c>
      <c r="BG528" s="230" t="s">
        <v>231</v>
      </c>
      <c r="BH528" s="230">
        <v>0</v>
      </c>
      <c r="BI528" s="240"/>
      <c r="BJ528" s="241">
        <v>0</v>
      </c>
      <c r="BK528" s="242" t="s">
        <v>680</v>
      </c>
      <c r="BL528" s="242"/>
      <c r="BM528" s="242" t="s">
        <v>1776</v>
      </c>
      <c r="BN528" s="231" t="s">
        <v>200</v>
      </c>
      <c r="BO528" s="231">
        <f t="shared" si="175"/>
        <v>2023</v>
      </c>
      <c r="BP528" s="231">
        <f t="shared" si="176"/>
        <v>4</v>
      </c>
      <c r="BQ528" s="231" t="str">
        <f t="shared" si="177"/>
        <v>MMMM</v>
      </c>
      <c r="BR528" s="231"/>
      <c r="BS528" s="231">
        <f t="shared" si="170"/>
        <v>1</v>
      </c>
      <c r="BT528" s="231"/>
      <c r="BU528" s="231" t="s">
        <v>241</v>
      </c>
      <c r="BV528" s="231"/>
      <c r="BW528" s="231"/>
      <c r="BX528" s="231"/>
      <c r="BY528" s="231"/>
      <c r="BZ528" s="238">
        <f t="shared" si="171"/>
        <v>2</v>
      </c>
      <c r="CA528" s="231"/>
      <c r="CB528" s="231" t="str">
        <f>+IF(BN528="йирик",CONCATENATE(E528," Инвестициялар, саноат ва савдо бош бошқармаси бошлиғи"),IF(BN528="ўрта",CONCATENATE(E528," Инвестициялар, саноат ва савдо бош бошқармаси бошлиғи биринчи ўринбосари"),_xlfn.CONCAT(F528," ҳокими ўринбосари")))</f>
        <v>Янгибозор тумани ҳокими ўринбосари</v>
      </c>
      <c r="CC528" s="231" t="s">
        <v>219</v>
      </c>
      <c r="CD528" s="231" t="s">
        <v>220</v>
      </c>
      <c r="CE528" s="231" t="s">
        <v>221</v>
      </c>
      <c r="CF528" s="231" t="s">
        <v>2152</v>
      </c>
      <c r="CG528" s="231" t="s">
        <v>206</v>
      </c>
      <c r="CH528" s="231"/>
      <c r="CI528" s="231"/>
      <c r="CJ528" s="231"/>
      <c r="CK528" s="243">
        <v>2</v>
      </c>
      <c r="CL528" s="243">
        <v>2</v>
      </c>
      <c r="CM528" s="244">
        <f t="shared" si="179"/>
        <v>0</v>
      </c>
      <c r="CN528" s="243"/>
      <c r="CO528" s="243">
        <f t="shared" si="180"/>
        <v>0</v>
      </c>
      <c r="CP528" s="245">
        <f t="shared" si="181"/>
        <v>-3</v>
      </c>
      <c r="CR528" s="226"/>
    </row>
    <row r="529" spans="1:96" s="246" customFormat="1" ht="39" customHeight="1" x14ac:dyDescent="0.25">
      <c r="A529" s="227">
        <v>7</v>
      </c>
      <c r="B529" s="228">
        <f t="shared" si="178"/>
        <v>520</v>
      </c>
      <c r="C529" s="229">
        <v>19625</v>
      </c>
      <c r="D529" s="228" t="s">
        <v>185</v>
      </c>
      <c r="E529" s="228" t="s">
        <v>2</v>
      </c>
      <c r="F529" s="230" t="s">
        <v>14</v>
      </c>
      <c r="G529" s="231" t="s">
        <v>2208</v>
      </c>
      <c r="H529" s="231" t="s">
        <v>2184</v>
      </c>
      <c r="I529" s="230" t="s">
        <v>2209</v>
      </c>
      <c r="J529" s="232">
        <f t="shared" si="172"/>
        <v>0</v>
      </c>
      <c r="K529" s="232">
        <v>45200</v>
      </c>
      <c r="L529" s="230" t="s">
        <v>330</v>
      </c>
      <c r="M529" s="233">
        <v>203153474</v>
      </c>
      <c r="N529" s="228" t="s">
        <v>2156</v>
      </c>
      <c r="O529" s="228" t="s">
        <v>192</v>
      </c>
      <c r="P529" s="230" t="s">
        <v>240</v>
      </c>
      <c r="Q529" s="230" t="s">
        <v>278</v>
      </c>
      <c r="R529" s="230" t="s">
        <v>279</v>
      </c>
      <c r="S529" s="230" t="s">
        <v>280</v>
      </c>
      <c r="T529" s="230">
        <v>66</v>
      </c>
      <c r="U529" s="234">
        <v>648</v>
      </c>
      <c r="V529" s="234">
        <v>54</v>
      </c>
      <c r="W529" s="234">
        <v>0</v>
      </c>
      <c r="X529" s="234">
        <v>0</v>
      </c>
      <c r="Y529" s="234">
        <v>32.76</v>
      </c>
      <c r="Z529" s="235">
        <f t="shared" si="173"/>
        <v>3634.5</v>
      </c>
      <c r="AA529" s="235">
        <f t="shared" si="173"/>
        <v>3634.5</v>
      </c>
      <c r="AB529" s="236">
        <f t="shared" si="173"/>
        <v>3635</v>
      </c>
      <c r="AC529" s="236">
        <f t="shared" si="173"/>
        <v>3635</v>
      </c>
      <c r="AD529" s="234">
        <v>600</v>
      </c>
      <c r="AE529" s="234">
        <v>600</v>
      </c>
      <c r="AF529" s="237">
        <v>3635</v>
      </c>
      <c r="AG529" s="237">
        <v>3635</v>
      </c>
      <c r="AH529" s="234"/>
      <c r="AI529" s="234">
        <v>0</v>
      </c>
      <c r="AJ529" s="237">
        <v>0</v>
      </c>
      <c r="AK529" s="237">
        <v>0</v>
      </c>
      <c r="AL529" s="234">
        <v>255</v>
      </c>
      <c r="AM529" s="234">
        <v>255</v>
      </c>
      <c r="AN529" s="237">
        <v>0</v>
      </c>
      <c r="AO529" s="237">
        <v>0</v>
      </c>
      <c r="AP529" s="234"/>
      <c r="AQ529" s="234">
        <v>0</v>
      </c>
      <c r="AR529" s="237">
        <v>0</v>
      </c>
      <c r="AS529" s="237">
        <v>0</v>
      </c>
      <c r="AT529" s="230"/>
      <c r="AU529" s="230"/>
      <c r="AV529" s="238">
        <f t="shared" si="174"/>
        <v>5</v>
      </c>
      <c r="AW529" s="238">
        <f t="shared" si="174"/>
        <v>5</v>
      </c>
      <c r="AX529" s="234">
        <v>5</v>
      </c>
      <c r="AY529" s="234">
        <v>5</v>
      </c>
      <c r="AZ529" s="229"/>
      <c r="BA529" s="234">
        <v>0</v>
      </c>
      <c r="BB529" s="229"/>
      <c r="BC529" s="234">
        <v>0</v>
      </c>
      <c r="BD529" s="232">
        <v>45200</v>
      </c>
      <c r="BE529" s="232">
        <v>45085</v>
      </c>
      <c r="BF529" s="239" t="s">
        <v>458</v>
      </c>
      <c r="BG529" s="230" t="s">
        <v>231</v>
      </c>
      <c r="BH529" s="230">
        <v>0</v>
      </c>
      <c r="BI529" s="240"/>
      <c r="BJ529" s="241">
        <v>0</v>
      </c>
      <c r="BK529" s="242" t="s">
        <v>680</v>
      </c>
      <c r="BL529" s="242"/>
      <c r="BM529" s="242" t="s">
        <v>1776</v>
      </c>
      <c r="BN529" s="231" t="s">
        <v>200</v>
      </c>
      <c r="BO529" s="231">
        <f t="shared" si="175"/>
        <v>2023</v>
      </c>
      <c r="BP529" s="231">
        <f t="shared" si="176"/>
        <v>4</v>
      </c>
      <c r="BQ529" s="231" t="str">
        <f t="shared" si="177"/>
        <v>MMMM</v>
      </c>
      <c r="BR529" s="231"/>
      <c r="BS529" s="231">
        <f t="shared" si="170"/>
        <v>1</v>
      </c>
      <c r="BT529" s="231"/>
      <c r="BU529" s="231" t="s">
        <v>241</v>
      </c>
      <c r="BV529" s="231"/>
      <c r="BW529" s="231"/>
      <c r="BX529" s="231"/>
      <c r="BY529" s="231"/>
      <c r="BZ529" s="238">
        <f t="shared" si="171"/>
        <v>0</v>
      </c>
      <c r="CA529" s="231"/>
      <c r="CB529" s="231" t="str">
        <f>+IF(BN529="йирик",CONCATENATE(E529," Инвестициялар, саноат ва савдо бош бошқармаси бошлиғи"),IF(BN529="ўрта",CONCATENATE(E529," Инвестициялар, саноат ва савдо бош бошқармаси бошлиғи биринчи ўринбосари"),_xlfn.CONCAT(F529," ҳокими ўринбосари")))</f>
        <v>Янгибозор тумани ҳокими ўринбосари</v>
      </c>
      <c r="CC529" s="231" t="s">
        <v>219</v>
      </c>
      <c r="CD529" s="231" t="s">
        <v>220</v>
      </c>
      <c r="CE529" s="231" t="s">
        <v>221</v>
      </c>
      <c r="CF529" s="231" t="s">
        <v>2152</v>
      </c>
      <c r="CG529" s="231" t="s">
        <v>206</v>
      </c>
      <c r="CH529" s="231"/>
      <c r="CI529" s="231"/>
      <c r="CJ529" s="231"/>
      <c r="CK529" s="243">
        <v>6</v>
      </c>
      <c r="CL529" s="243">
        <v>7</v>
      </c>
      <c r="CM529" s="244">
        <f t="shared" si="179"/>
        <v>1</v>
      </c>
      <c r="CN529" s="243">
        <v>3</v>
      </c>
      <c r="CO529" s="243">
        <f t="shared" si="180"/>
        <v>4</v>
      </c>
      <c r="CP529" s="245">
        <f t="shared" si="181"/>
        <v>-1</v>
      </c>
      <c r="CR529" s="226"/>
    </row>
    <row r="530" spans="1:96" s="246" customFormat="1" ht="39" customHeight="1" x14ac:dyDescent="0.25">
      <c r="A530" s="227">
        <v>4</v>
      </c>
      <c r="B530" s="228">
        <f t="shared" si="178"/>
        <v>521</v>
      </c>
      <c r="C530" s="229">
        <v>36848</v>
      </c>
      <c r="D530" s="247" t="s">
        <v>222</v>
      </c>
      <c r="E530" s="247" t="s">
        <v>2</v>
      </c>
      <c r="F530" s="248" t="s">
        <v>14</v>
      </c>
      <c r="G530" s="249" t="s">
        <v>2210</v>
      </c>
      <c r="H530" s="249" t="s">
        <v>2154</v>
      </c>
      <c r="I530" s="230" t="s">
        <v>2211</v>
      </c>
      <c r="J530" s="232">
        <f t="shared" si="172"/>
        <v>0</v>
      </c>
      <c r="K530" s="232">
        <v>45078</v>
      </c>
      <c r="L530" s="230" t="s">
        <v>401</v>
      </c>
      <c r="M530" s="242">
        <v>203079258</v>
      </c>
      <c r="N530" s="230" t="s">
        <v>2196</v>
      </c>
      <c r="O530" s="230" t="s">
        <v>252</v>
      </c>
      <c r="P530" s="230" t="s">
        <v>193</v>
      </c>
      <c r="Q530" s="230" t="s">
        <v>355</v>
      </c>
      <c r="R530" s="230">
        <v>0</v>
      </c>
      <c r="S530" s="230">
        <v>0</v>
      </c>
      <c r="T530" s="230">
        <v>0</v>
      </c>
      <c r="U530" s="230">
        <v>0</v>
      </c>
      <c r="V530" s="230">
        <v>0</v>
      </c>
      <c r="W530" s="230">
        <v>0</v>
      </c>
      <c r="X530" s="230">
        <v>0</v>
      </c>
      <c r="Y530" s="234">
        <v>12.61</v>
      </c>
      <c r="Z530" s="235">
        <f t="shared" si="173"/>
        <v>700</v>
      </c>
      <c r="AA530" s="235">
        <f t="shared" si="173"/>
        <v>700</v>
      </c>
      <c r="AB530" s="236">
        <f t="shared" si="173"/>
        <v>700</v>
      </c>
      <c r="AC530" s="236">
        <f t="shared" si="173"/>
        <v>700</v>
      </c>
      <c r="AD530" s="250">
        <v>200</v>
      </c>
      <c r="AE530" s="250">
        <v>200</v>
      </c>
      <c r="AF530" s="237">
        <v>315</v>
      </c>
      <c r="AG530" s="237">
        <v>315</v>
      </c>
      <c r="AH530" s="250">
        <v>500</v>
      </c>
      <c r="AI530" s="250">
        <v>500</v>
      </c>
      <c r="AJ530" s="237">
        <v>385</v>
      </c>
      <c r="AK530" s="237">
        <v>385</v>
      </c>
      <c r="AL530" s="250"/>
      <c r="AM530" s="250">
        <v>0</v>
      </c>
      <c r="AN530" s="237">
        <v>0</v>
      </c>
      <c r="AO530" s="237">
        <v>0</v>
      </c>
      <c r="AP530" s="250"/>
      <c r="AQ530" s="250">
        <v>0</v>
      </c>
      <c r="AR530" s="237">
        <v>0</v>
      </c>
      <c r="AS530" s="237">
        <v>0</v>
      </c>
      <c r="AT530" s="248"/>
      <c r="AU530" s="248"/>
      <c r="AV530" s="238">
        <f t="shared" si="174"/>
        <v>5</v>
      </c>
      <c r="AW530" s="238">
        <f t="shared" si="174"/>
        <v>5</v>
      </c>
      <c r="AX530" s="250">
        <v>5</v>
      </c>
      <c r="AY530" s="234">
        <v>2</v>
      </c>
      <c r="AZ530" s="252"/>
      <c r="BA530" s="234">
        <v>3</v>
      </c>
      <c r="BB530" s="252"/>
      <c r="BC530" s="234">
        <v>0</v>
      </c>
      <c r="BD530" s="232">
        <v>45078</v>
      </c>
      <c r="BE530" s="232">
        <v>45015</v>
      </c>
      <c r="BF530" s="239" t="s">
        <v>356</v>
      </c>
      <c r="BG530" s="230" t="s">
        <v>217</v>
      </c>
      <c r="BH530" s="248"/>
      <c r="BI530" s="253"/>
      <c r="BJ530" s="254"/>
      <c r="BK530" s="255" t="s">
        <v>680</v>
      </c>
      <c r="BL530" s="242"/>
      <c r="BM530" s="255" t="s">
        <v>1776</v>
      </c>
      <c r="BN530" s="231" t="s">
        <v>200</v>
      </c>
      <c r="BO530" s="231">
        <f t="shared" si="175"/>
        <v>2023</v>
      </c>
      <c r="BP530" s="231">
        <f t="shared" si="176"/>
        <v>2</v>
      </c>
      <c r="BQ530" s="231" t="str">
        <f t="shared" si="177"/>
        <v>MMMM</v>
      </c>
      <c r="BR530" s="249"/>
      <c r="BS530" s="249">
        <f t="shared" si="170"/>
        <v>1</v>
      </c>
      <c r="BT530" s="231">
        <v>31</v>
      </c>
      <c r="BU530" s="231" t="s">
        <v>255</v>
      </c>
      <c r="BV530" s="231">
        <v>1</v>
      </c>
      <c r="BW530" s="249"/>
      <c r="BX530" s="249"/>
      <c r="BY530" s="249"/>
      <c r="BZ530" s="256">
        <f t="shared" si="171"/>
        <v>0</v>
      </c>
      <c r="CA530" s="249"/>
      <c r="CB530" s="249"/>
      <c r="CC530" s="231" t="s">
        <v>358</v>
      </c>
      <c r="CD530" s="231" t="s">
        <v>359</v>
      </c>
      <c r="CE530" s="231" t="s">
        <v>204</v>
      </c>
      <c r="CF530" s="231" t="s">
        <v>2157</v>
      </c>
      <c r="CG530" s="231" t="s">
        <v>204</v>
      </c>
      <c r="CH530" s="231"/>
      <c r="CI530" s="231"/>
      <c r="CJ530" s="231"/>
      <c r="CK530" s="243">
        <v>2</v>
      </c>
      <c r="CL530" s="243">
        <v>26</v>
      </c>
      <c r="CM530" s="244">
        <f t="shared" si="179"/>
        <v>24</v>
      </c>
      <c r="CN530" s="243"/>
      <c r="CO530" s="243">
        <f t="shared" si="180"/>
        <v>24</v>
      </c>
      <c r="CP530" s="245">
        <f t="shared" si="181"/>
        <v>19</v>
      </c>
      <c r="CR530" s="226"/>
    </row>
    <row r="531" spans="1:96" s="246" customFormat="1" ht="39" customHeight="1" x14ac:dyDescent="0.25">
      <c r="A531" s="227">
        <v>6</v>
      </c>
      <c r="B531" s="228">
        <f t="shared" si="178"/>
        <v>522</v>
      </c>
      <c r="C531" s="229">
        <v>19611</v>
      </c>
      <c r="D531" s="228" t="s">
        <v>185</v>
      </c>
      <c r="E531" s="228" t="s">
        <v>2</v>
      </c>
      <c r="F531" s="230" t="s">
        <v>14</v>
      </c>
      <c r="G531" s="231" t="s">
        <v>2212</v>
      </c>
      <c r="H531" s="231" t="s">
        <v>2154</v>
      </c>
      <c r="I531" s="230" t="s">
        <v>2213</v>
      </c>
      <c r="J531" s="232">
        <f t="shared" si="172"/>
        <v>0</v>
      </c>
      <c r="K531" s="232">
        <v>44997</v>
      </c>
      <c r="L531" s="230" t="s">
        <v>330</v>
      </c>
      <c r="M531" s="233">
        <v>203071174</v>
      </c>
      <c r="N531" s="228" t="s">
        <v>2214</v>
      </c>
      <c r="O531" s="228" t="s">
        <v>277</v>
      </c>
      <c r="P531" s="230" t="s">
        <v>193</v>
      </c>
      <c r="Q531" s="230" t="s">
        <v>325</v>
      </c>
      <c r="R531" s="230"/>
      <c r="S531" s="230" t="s">
        <v>195</v>
      </c>
      <c r="T531" s="230" t="s">
        <v>184</v>
      </c>
      <c r="U531" s="234">
        <v>1600</v>
      </c>
      <c r="V531" s="234">
        <v>133</v>
      </c>
      <c r="W531" s="234">
        <v>0</v>
      </c>
      <c r="X531" s="234">
        <v>0</v>
      </c>
      <c r="Y531" s="234">
        <v>84.52</v>
      </c>
      <c r="Z531" s="235">
        <f t="shared" si="173"/>
        <v>6500</v>
      </c>
      <c r="AA531" s="235">
        <f t="shared" si="173"/>
        <v>6500</v>
      </c>
      <c r="AB531" s="236">
        <f t="shared" si="173"/>
        <v>6500</v>
      </c>
      <c r="AC531" s="236">
        <f t="shared" si="173"/>
        <v>6500</v>
      </c>
      <c r="AD531" s="234">
        <v>1500</v>
      </c>
      <c r="AE531" s="234">
        <v>1500</v>
      </c>
      <c r="AF531" s="237">
        <v>1490</v>
      </c>
      <c r="AG531" s="237">
        <v>1490</v>
      </c>
      <c r="AH531" s="234">
        <v>5000</v>
      </c>
      <c r="AI531" s="234">
        <v>5000</v>
      </c>
      <c r="AJ531" s="237">
        <v>5010</v>
      </c>
      <c r="AK531" s="237">
        <v>5010</v>
      </c>
      <c r="AL531" s="234"/>
      <c r="AM531" s="234">
        <v>0</v>
      </c>
      <c r="AN531" s="237">
        <v>0</v>
      </c>
      <c r="AO531" s="237">
        <v>0</v>
      </c>
      <c r="AP531" s="234"/>
      <c r="AQ531" s="234">
        <v>0</v>
      </c>
      <c r="AR531" s="237">
        <v>0</v>
      </c>
      <c r="AS531" s="237">
        <v>0</v>
      </c>
      <c r="AT531" s="230"/>
      <c r="AU531" s="230"/>
      <c r="AV531" s="238">
        <f t="shared" si="174"/>
        <v>15</v>
      </c>
      <c r="AW531" s="238">
        <f t="shared" si="174"/>
        <v>15</v>
      </c>
      <c r="AX531" s="234">
        <v>15</v>
      </c>
      <c r="AY531" s="234">
        <v>10</v>
      </c>
      <c r="AZ531" s="229"/>
      <c r="BA531" s="229">
        <v>5</v>
      </c>
      <c r="BB531" s="229"/>
      <c r="BC531" s="229">
        <v>0</v>
      </c>
      <c r="BD531" s="232">
        <v>44997</v>
      </c>
      <c r="BE531" s="232">
        <v>44977</v>
      </c>
      <c r="BF531" s="239" t="s">
        <v>695</v>
      </c>
      <c r="BG531" s="230" t="s">
        <v>217</v>
      </c>
      <c r="BH531" s="230">
        <v>0</v>
      </c>
      <c r="BI531" s="240"/>
      <c r="BJ531" s="241">
        <v>0</v>
      </c>
      <c r="BK531" s="242" t="s">
        <v>680</v>
      </c>
      <c r="BL531" s="242"/>
      <c r="BM531" s="242" t="s">
        <v>1776</v>
      </c>
      <c r="BN531" s="231" t="s">
        <v>641</v>
      </c>
      <c r="BO531" s="231">
        <f t="shared" si="175"/>
        <v>2023</v>
      </c>
      <c r="BP531" s="231">
        <f t="shared" si="176"/>
        <v>1</v>
      </c>
      <c r="BQ531" s="231" t="str">
        <f t="shared" si="177"/>
        <v>MMMM</v>
      </c>
      <c r="BR531" s="231"/>
      <c r="BS531" s="231">
        <f t="shared" si="170"/>
        <v>12</v>
      </c>
      <c r="BT531" s="231">
        <v>24</v>
      </c>
      <c r="BU531" s="231" t="s">
        <v>201</v>
      </c>
      <c r="BV531" s="231">
        <v>1</v>
      </c>
      <c r="BW531" s="231"/>
      <c r="BX531" s="231"/>
      <c r="BY531" s="231"/>
      <c r="BZ531" s="238">
        <f t="shared" si="171"/>
        <v>0</v>
      </c>
      <c r="CA531" s="231"/>
      <c r="CB531" s="231" t="str">
        <f>+IF(BN531="йирик",CONCATENATE(E531," Инвестициялар, саноат ва савдо бош бошқармаси бошлиғи"),IF(BN531="ўрта",CONCATENATE(E531," Инвестициялар, саноат ва савдо бош бошқармаси бошлиғи биринчи ўринбосари"),_xlfn.CONCAT(F531," ҳокими ўринбосари")))</f>
        <v>Хоразм вилояти Инвестициялар, саноат ва савдо бош бошқармаси бошлиғи биринчи ўринбосари</v>
      </c>
      <c r="CC531" s="231" t="s">
        <v>202</v>
      </c>
      <c r="CD531" s="231" t="s">
        <v>2163</v>
      </c>
      <c r="CE531" s="231" t="s">
        <v>470</v>
      </c>
      <c r="CF531" s="231" t="s">
        <v>2164</v>
      </c>
      <c r="CG531" s="231" t="s">
        <v>472</v>
      </c>
      <c r="CH531" s="231"/>
      <c r="CI531" s="231"/>
      <c r="CJ531" s="231"/>
      <c r="CK531" s="243">
        <v>15</v>
      </c>
      <c r="CL531" s="243">
        <v>18</v>
      </c>
      <c r="CM531" s="244">
        <f t="shared" si="179"/>
        <v>3</v>
      </c>
      <c r="CN531" s="243">
        <v>4</v>
      </c>
      <c r="CO531" s="243">
        <f t="shared" si="180"/>
        <v>7</v>
      </c>
      <c r="CP531" s="245">
        <f t="shared" si="181"/>
        <v>-8</v>
      </c>
      <c r="CR531" s="226"/>
    </row>
  </sheetData>
  <sheetProtection formatColumns="0" formatRows="0" insertColumns="0" insertRows="0" sort="0" autoFilter="0"/>
  <autoFilter ref="B9:CP531">
    <sortState ref="B10:CP531">
      <sortCondition ref="F9:F531"/>
    </sortState>
  </autoFilter>
  <mergeCells count="92">
    <mergeCell ref="BJ6:BJ8"/>
    <mergeCell ref="AV4:AW7"/>
    <mergeCell ref="AX4:BC4"/>
    <mergeCell ref="BD4:BE7"/>
    <mergeCell ref="BF4:BF8"/>
    <mergeCell ref="AX5:AY7"/>
    <mergeCell ref="AZ5:BA7"/>
    <mergeCell ref="BB5:BC7"/>
    <mergeCell ref="AT4:AU6"/>
    <mergeCell ref="AN7:AO7"/>
    <mergeCell ref="AL6:AO6"/>
    <mergeCell ref="BH6:BH8"/>
    <mergeCell ref="BI6:BI8"/>
    <mergeCell ref="AL7:AM7"/>
    <mergeCell ref="CJ6:CJ8"/>
    <mergeCell ref="CC6:CE7"/>
    <mergeCell ref="CF6:CG7"/>
    <mergeCell ref="AP7:AQ7"/>
    <mergeCell ref="AR7:AS7"/>
    <mergeCell ref="BS5:BS8"/>
    <mergeCell ref="BT5:BT8"/>
    <mergeCell ref="BU5:BU8"/>
    <mergeCell ref="BV5:BV8"/>
    <mergeCell ref="BG4:BG8"/>
    <mergeCell ref="BH4:BJ5"/>
    <mergeCell ref="BK4:BK8"/>
    <mergeCell ref="BL4:BL8"/>
    <mergeCell ref="BM4:BM8"/>
    <mergeCell ref="BN4:BN8"/>
    <mergeCell ref="AD4:AR4"/>
    <mergeCell ref="CP4:CP8"/>
    <mergeCell ref="S5:S8"/>
    <mergeCell ref="T5:T8"/>
    <mergeCell ref="U5:U8"/>
    <mergeCell ref="W5:W8"/>
    <mergeCell ref="X5:X8"/>
    <mergeCell ref="Y5:Y8"/>
    <mergeCell ref="AD5:AG6"/>
    <mergeCell ref="AH5:AO5"/>
    <mergeCell ref="AP5:AS6"/>
    <mergeCell ref="CA4:CA8"/>
    <mergeCell ref="CB4:CB8"/>
    <mergeCell ref="CC4:CG5"/>
    <mergeCell ref="CH4:CJ5"/>
    <mergeCell ref="CK4:CN4"/>
    <mergeCell ref="CO4:CO8"/>
    <mergeCell ref="CM5:CM8"/>
    <mergeCell ref="CN5:CN8"/>
    <mergeCell ref="BO4:BS4"/>
    <mergeCell ref="BT4:BV4"/>
    <mergeCell ref="BW4:BW8"/>
    <mergeCell ref="BX4:BX8"/>
    <mergeCell ref="BY4:BY8"/>
    <mergeCell ref="BZ4:BZ8"/>
    <mergeCell ref="BO5:BO8"/>
    <mergeCell ref="BP5:BP8"/>
    <mergeCell ref="BQ5:BQ8"/>
    <mergeCell ref="BR5:BR8"/>
    <mergeCell ref="CK5:CK8"/>
    <mergeCell ref="CL5:CL8"/>
    <mergeCell ref="CH6:CH8"/>
    <mergeCell ref="CI6:CI8"/>
    <mergeCell ref="AH6:AK6"/>
    <mergeCell ref="P4:P8"/>
    <mergeCell ref="Q4:Q8"/>
    <mergeCell ref="R4:R8"/>
    <mergeCell ref="S4:V4"/>
    <mergeCell ref="W4:Y4"/>
    <mergeCell ref="Z4:AC6"/>
    <mergeCell ref="V6:V8"/>
    <mergeCell ref="Z7:AA7"/>
    <mergeCell ref="AB7:AC7"/>
    <mergeCell ref="AD7:AE7"/>
    <mergeCell ref="AF7:AG7"/>
    <mergeCell ref="AH7:AI7"/>
    <mergeCell ref="AJ7:AK7"/>
    <mergeCell ref="O4:O8"/>
    <mergeCell ref="BD1:BG1"/>
    <mergeCell ref="B2:BU2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conditionalFormatting sqref="M527:M531">
    <cfRule type="duplicateValues" dxfId="25" priority="1"/>
  </conditionalFormatting>
  <printOptions horizontalCentered="1"/>
  <pageMargins left="0.19685039370078741" right="0.19685039370078741" top="0.59055118110236227" bottom="0.39370078740157483" header="0.31496062992125984" footer="0.31496062992125984"/>
  <pageSetup paperSize="9" scale="58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8"/>
  <sheetViews>
    <sheetView zoomScale="25" zoomScaleNormal="25" zoomScaleSheetLayoutView="25" workbookViewId="0">
      <pane ySplit="9" topLeftCell="A10" activePane="bottomLeft" state="frozen"/>
      <selection activeCell="I11" sqref="I11"/>
      <selection pane="bottomLeft" activeCell="I11" sqref="I11"/>
    </sheetView>
  </sheetViews>
  <sheetFormatPr defaultColWidth="9.140625" defaultRowHeight="27" x14ac:dyDescent="0.25"/>
  <cols>
    <col min="1" max="1" width="18.42578125" style="3" customWidth="1"/>
    <col min="2" max="2" width="102.42578125" style="3" bestFit="1" customWidth="1"/>
    <col min="3" max="5" width="55.85546875" style="1" customWidth="1"/>
    <col min="6" max="6" width="46.7109375" style="1" customWidth="1"/>
    <col min="7" max="7" width="45.28515625" style="1" customWidth="1"/>
    <col min="8" max="8" width="43.28515625" style="1" customWidth="1"/>
    <col min="9" max="9" width="47.85546875" style="1" customWidth="1"/>
    <col min="10" max="10" width="48.7109375" style="1" bestFit="1" customWidth="1"/>
    <col min="11" max="11" width="43.85546875" style="1" customWidth="1"/>
    <col min="12" max="13" width="57.28515625" style="1" customWidth="1"/>
    <col min="14" max="14" width="43.28515625" style="1" customWidth="1"/>
    <col min="15" max="15" width="46.7109375" style="1" customWidth="1"/>
    <col min="16" max="16" width="48.7109375" style="1" bestFit="1" customWidth="1"/>
    <col min="17" max="17" width="42.7109375" style="1" customWidth="1"/>
    <col min="18" max="18" width="19.42578125" style="1" customWidth="1"/>
    <col min="19" max="16384" width="9.140625" style="1"/>
  </cols>
  <sheetData>
    <row r="1" spans="1:17" ht="97.5" customHeight="1" x14ac:dyDescent="0.25">
      <c r="A1" s="140"/>
      <c r="B1" s="140"/>
      <c r="C1" s="477" t="s">
        <v>101</v>
      </c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</row>
    <row r="2" spans="1:17" ht="189.75" customHeight="1" x14ac:dyDescent="0.25">
      <c r="A2" s="140"/>
      <c r="B2" s="140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17" ht="81.75" customHeight="1" thickBot="1" x14ac:dyDescent="0.3">
      <c r="A3" s="478" t="s">
        <v>80</v>
      </c>
      <c r="B3" s="478"/>
      <c r="C3" s="137"/>
      <c r="D3" s="137"/>
      <c r="E3" s="137"/>
      <c r="F3" s="137"/>
      <c r="G3" s="148"/>
      <c r="H3" s="137"/>
      <c r="I3" s="137"/>
      <c r="J3" s="137"/>
      <c r="K3" s="479"/>
      <c r="L3" s="479"/>
      <c r="M3" s="480"/>
      <c r="N3" s="480"/>
      <c r="P3" s="481"/>
      <c r="Q3" s="481"/>
    </row>
    <row r="4" spans="1:17" s="138" customFormat="1" ht="112.5" customHeight="1" thickBot="1" x14ac:dyDescent="0.3">
      <c r="A4" s="451" t="s">
        <v>0</v>
      </c>
      <c r="B4" s="451" t="s">
        <v>34</v>
      </c>
      <c r="C4" s="454" t="s">
        <v>102</v>
      </c>
      <c r="D4" s="455"/>
      <c r="E4" s="469"/>
      <c r="F4" s="474" t="s">
        <v>81</v>
      </c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6"/>
    </row>
    <row r="5" spans="1:17" s="138" customFormat="1" ht="111.75" customHeight="1" x14ac:dyDescent="0.25">
      <c r="A5" s="452"/>
      <c r="B5" s="452"/>
      <c r="C5" s="470"/>
      <c r="D5" s="471"/>
      <c r="E5" s="472"/>
      <c r="F5" s="448" t="s">
        <v>100</v>
      </c>
      <c r="G5" s="449"/>
      <c r="H5" s="450"/>
      <c r="I5" s="454" t="s">
        <v>86</v>
      </c>
      <c r="J5" s="455"/>
      <c r="K5" s="456"/>
      <c r="L5" s="448" t="s">
        <v>91</v>
      </c>
      <c r="M5" s="449"/>
      <c r="N5" s="450"/>
      <c r="O5" s="448" t="s">
        <v>94</v>
      </c>
      <c r="P5" s="449"/>
      <c r="Q5" s="450"/>
    </row>
    <row r="6" spans="1:17" s="138" customFormat="1" ht="120" customHeight="1" thickBot="1" x14ac:dyDescent="0.3">
      <c r="A6" s="452"/>
      <c r="B6" s="452"/>
      <c r="C6" s="457"/>
      <c r="D6" s="458"/>
      <c r="E6" s="473"/>
      <c r="F6" s="460"/>
      <c r="G6" s="461"/>
      <c r="H6" s="462"/>
      <c r="I6" s="457"/>
      <c r="J6" s="458"/>
      <c r="K6" s="459"/>
      <c r="L6" s="460"/>
      <c r="M6" s="461"/>
      <c r="N6" s="462"/>
      <c r="O6" s="460"/>
      <c r="P6" s="461"/>
      <c r="Q6" s="462"/>
    </row>
    <row r="7" spans="1:17" s="138" customFormat="1" ht="117" customHeight="1" x14ac:dyDescent="0.25">
      <c r="A7" s="452"/>
      <c r="B7" s="452"/>
      <c r="C7" s="463">
        <v>45126</v>
      </c>
      <c r="D7" s="465">
        <v>45155</v>
      </c>
      <c r="E7" s="467" t="s">
        <v>89</v>
      </c>
      <c r="F7" s="448" t="s">
        <v>95</v>
      </c>
      <c r="G7" s="449"/>
      <c r="H7" s="450"/>
      <c r="I7" s="448" t="s">
        <v>95</v>
      </c>
      <c r="J7" s="449"/>
      <c r="K7" s="450"/>
      <c r="L7" s="448" t="s">
        <v>95</v>
      </c>
      <c r="M7" s="449"/>
      <c r="N7" s="450"/>
      <c r="O7" s="448" t="s">
        <v>95</v>
      </c>
      <c r="P7" s="449"/>
      <c r="Q7" s="450"/>
    </row>
    <row r="8" spans="1:17" s="138" customFormat="1" ht="123" customHeight="1" thickBot="1" x14ac:dyDescent="0.3">
      <c r="A8" s="453"/>
      <c r="B8" s="453"/>
      <c r="C8" s="464"/>
      <c r="D8" s="466"/>
      <c r="E8" s="468"/>
      <c r="F8" s="180">
        <v>45126</v>
      </c>
      <c r="G8" s="181">
        <v>45155</v>
      </c>
      <c r="H8" s="179" t="s">
        <v>89</v>
      </c>
      <c r="I8" s="180">
        <v>45126</v>
      </c>
      <c r="J8" s="181">
        <v>45155</v>
      </c>
      <c r="K8" s="179" t="s">
        <v>89</v>
      </c>
      <c r="L8" s="180">
        <v>45126</v>
      </c>
      <c r="M8" s="181">
        <v>45155</v>
      </c>
      <c r="N8" s="179" t="s">
        <v>89</v>
      </c>
      <c r="O8" s="180">
        <v>45126</v>
      </c>
      <c r="P8" s="181">
        <v>45155</v>
      </c>
      <c r="Q8" s="179" t="s">
        <v>89</v>
      </c>
    </row>
    <row r="9" spans="1:17" s="157" customFormat="1" ht="129" customHeight="1" thickBot="1" x14ac:dyDescent="0.3">
      <c r="A9" s="446" t="s">
        <v>2</v>
      </c>
      <c r="B9" s="447"/>
      <c r="C9" s="167">
        <f>+SUM(C10:C22)</f>
        <v>150353</v>
      </c>
      <c r="D9" s="168" t="e">
        <f t="shared" ref="D9:I9" si="0">+SUM(D10:D22)</f>
        <v>#REF!</v>
      </c>
      <c r="E9" s="169" t="e">
        <f>+SUM(E10:E22)</f>
        <v>#REF!</v>
      </c>
      <c r="F9" s="170">
        <f t="shared" si="0"/>
        <v>2972</v>
      </c>
      <c r="G9" s="171" t="e">
        <f t="shared" si="0"/>
        <v>#REF!</v>
      </c>
      <c r="H9" s="172" t="e">
        <f>+SUM(H10:H22)</f>
        <v>#REF!</v>
      </c>
      <c r="I9" s="170">
        <f t="shared" si="0"/>
        <v>83175</v>
      </c>
      <c r="J9" s="171" t="e">
        <f t="shared" ref="J9:Q9" si="1">+SUM(J10:J22)</f>
        <v>#REF!</v>
      </c>
      <c r="K9" s="173" t="e">
        <f t="shared" si="1"/>
        <v>#REF!</v>
      </c>
      <c r="L9" s="170">
        <f t="shared" si="1"/>
        <v>62809</v>
      </c>
      <c r="M9" s="171">
        <f t="shared" si="1"/>
        <v>75162</v>
      </c>
      <c r="N9" s="173">
        <f t="shared" si="1"/>
        <v>12353</v>
      </c>
      <c r="O9" s="170">
        <f t="shared" si="1"/>
        <v>1397</v>
      </c>
      <c r="P9" s="171" t="e">
        <f t="shared" si="1"/>
        <v>#REF!</v>
      </c>
      <c r="Q9" s="173" t="e">
        <f t="shared" si="1"/>
        <v>#REF!</v>
      </c>
    </row>
    <row r="10" spans="1:17" s="157" customFormat="1" ht="87" customHeight="1" x14ac:dyDescent="0.25">
      <c r="A10" s="186">
        <v>1</v>
      </c>
      <c r="B10" s="187" t="s">
        <v>3</v>
      </c>
      <c r="C10" s="188">
        <f>+F10+I10+L10+O10</f>
        <v>8846</v>
      </c>
      <c r="D10" s="189" t="e">
        <f>+G10+J10+M10+P10</f>
        <v>#REF!</v>
      </c>
      <c r="E10" s="190" t="e">
        <f>+D10-C10</f>
        <v>#REF!</v>
      </c>
      <c r="F10" s="192">
        <v>64</v>
      </c>
      <c r="G10" s="189" t="e">
        <f>+СВОД!#REF!</f>
        <v>#REF!</v>
      </c>
      <c r="H10" s="191" t="e">
        <f>+G10-F10</f>
        <v>#REF!</v>
      </c>
      <c r="I10" s="192">
        <v>42</v>
      </c>
      <c r="J10" s="189" t="e">
        <f>+СВОД!#REF!</f>
        <v>#REF!</v>
      </c>
      <c r="K10" s="191" t="e">
        <f>+J10-I10</f>
        <v>#REF!</v>
      </c>
      <c r="L10" s="192">
        <v>8381</v>
      </c>
      <c r="M10" s="194">
        <v>9447</v>
      </c>
      <c r="N10" s="191">
        <f>+M10-L10</f>
        <v>1066</v>
      </c>
      <c r="O10" s="192">
        <v>359</v>
      </c>
      <c r="P10" s="189" t="e">
        <f>+СВОД!#REF!</f>
        <v>#REF!</v>
      </c>
      <c r="Q10" s="191" t="e">
        <f t="shared" ref="Q10:Q22" si="2">+P10-O10</f>
        <v>#REF!</v>
      </c>
    </row>
    <row r="11" spans="1:17" s="157" customFormat="1" ht="87" customHeight="1" x14ac:dyDescent="0.25">
      <c r="A11" s="158">
        <v>2</v>
      </c>
      <c r="B11" s="159" t="s">
        <v>98</v>
      </c>
      <c r="C11" s="151">
        <f t="shared" ref="C11:C22" si="3">+F11+I11+L11+O11</f>
        <v>4619</v>
      </c>
      <c r="D11" s="152" t="e">
        <f t="shared" ref="D11:D22" si="4">+G11+J11+M11+P11</f>
        <v>#REF!</v>
      </c>
      <c r="E11" s="182" t="e">
        <f>+D11-C11</f>
        <v>#REF!</v>
      </c>
      <c r="F11" s="156">
        <v>32</v>
      </c>
      <c r="G11" s="152" t="e">
        <f>+СВОД!#REF!</f>
        <v>#REF!</v>
      </c>
      <c r="H11" s="175" t="e">
        <f t="shared" ref="H11:H22" si="5">+G11-F11</f>
        <v>#REF!</v>
      </c>
      <c r="I11" s="156">
        <v>45</v>
      </c>
      <c r="J11" s="152" t="e">
        <f>+СВОД!#REF!</f>
        <v>#REF!</v>
      </c>
      <c r="K11" s="175" t="e">
        <f t="shared" ref="K11:K22" si="6">+J11-I11</f>
        <v>#REF!</v>
      </c>
      <c r="L11" s="156">
        <v>4394</v>
      </c>
      <c r="M11" s="195">
        <v>4883</v>
      </c>
      <c r="N11" s="175">
        <f t="shared" ref="N11:N22" si="7">+M11-L11</f>
        <v>489</v>
      </c>
      <c r="O11" s="156">
        <v>148</v>
      </c>
      <c r="P11" s="152" t="e">
        <f>+СВОД!#REF!</f>
        <v>#REF!</v>
      </c>
      <c r="Q11" s="175" t="e">
        <f t="shared" si="2"/>
        <v>#REF!</v>
      </c>
    </row>
    <row r="12" spans="1:17" s="157" customFormat="1" ht="87" customHeight="1" x14ac:dyDescent="0.25">
      <c r="A12" s="158">
        <v>3</v>
      </c>
      <c r="B12" s="159" t="s">
        <v>5</v>
      </c>
      <c r="C12" s="151">
        <f t="shared" si="3"/>
        <v>14468</v>
      </c>
      <c r="D12" s="152" t="e">
        <f t="shared" si="4"/>
        <v>#REF!</v>
      </c>
      <c r="E12" s="182" t="e">
        <f t="shared" ref="E12:E22" si="8">+D12-C12</f>
        <v>#REF!</v>
      </c>
      <c r="F12" s="156">
        <v>200</v>
      </c>
      <c r="G12" s="152" t="e">
        <f>+СВОД!#REF!</f>
        <v>#REF!</v>
      </c>
      <c r="H12" s="175" t="e">
        <f t="shared" si="5"/>
        <v>#REF!</v>
      </c>
      <c r="I12" s="156">
        <v>8362</v>
      </c>
      <c r="J12" s="152" t="e">
        <f>+СВОД!#REF!</f>
        <v>#REF!</v>
      </c>
      <c r="K12" s="175" t="e">
        <f t="shared" si="6"/>
        <v>#REF!</v>
      </c>
      <c r="L12" s="156">
        <v>5875</v>
      </c>
      <c r="M12" s="195">
        <v>6793</v>
      </c>
      <c r="N12" s="175">
        <f t="shared" si="7"/>
        <v>918</v>
      </c>
      <c r="O12" s="156">
        <v>31</v>
      </c>
      <c r="P12" s="152" t="e">
        <f>+СВОД!#REF!</f>
        <v>#REF!</v>
      </c>
      <c r="Q12" s="175" t="e">
        <f t="shared" si="2"/>
        <v>#REF!</v>
      </c>
    </row>
    <row r="13" spans="1:17" s="157" customFormat="1" ht="87" customHeight="1" x14ac:dyDescent="0.25">
      <c r="A13" s="158">
        <v>4</v>
      </c>
      <c r="B13" s="159" t="s">
        <v>6</v>
      </c>
      <c r="C13" s="151">
        <f t="shared" si="3"/>
        <v>13805</v>
      </c>
      <c r="D13" s="152" t="e">
        <f t="shared" si="4"/>
        <v>#REF!</v>
      </c>
      <c r="E13" s="182" t="e">
        <f t="shared" si="8"/>
        <v>#REF!</v>
      </c>
      <c r="F13" s="156">
        <v>237</v>
      </c>
      <c r="G13" s="152" t="e">
        <f>+СВОД!#REF!</f>
        <v>#REF!</v>
      </c>
      <c r="H13" s="175" t="e">
        <f t="shared" si="5"/>
        <v>#REF!</v>
      </c>
      <c r="I13" s="156">
        <v>8867</v>
      </c>
      <c r="J13" s="152" t="e">
        <f>+СВОД!#REF!</f>
        <v>#REF!</v>
      </c>
      <c r="K13" s="175" t="e">
        <f t="shared" si="6"/>
        <v>#REF!</v>
      </c>
      <c r="L13" s="156">
        <v>4693</v>
      </c>
      <c r="M13" s="195">
        <v>6032</v>
      </c>
      <c r="N13" s="175">
        <f t="shared" si="7"/>
        <v>1339</v>
      </c>
      <c r="O13" s="156">
        <v>8</v>
      </c>
      <c r="P13" s="152" t="e">
        <f>+СВОД!#REF!</f>
        <v>#REF!</v>
      </c>
      <c r="Q13" s="155" t="e">
        <f t="shared" si="2"/>
        <v>#REF!</v>
      </c>
    </row>
    <row r="14" spans="1:17" s="157" customFormat="1" ht="87" customHeight="1" x14ac:dyDescent="0.25">
      <c r="A14" s="158">
        <v>5</v>
      </c>
      <c r="B14" s="159" t="s">
        <v>7</v>
      </c>
      <c r="C14" s="151">
        <f t="shared" si="3"/>
        <v>12743</v>
      </c>
      <c r="D14" s="152" t="e">
        <f t="shared" si="4"/>
        <v>#REF!</v>
      </c>
      <c r="E14" s="182" t="e">
        <f t="shared" si="8"/>
        <v>#REF!</v>
      </c>
      <c r="F14" s="156">
        <v>37</v>
      </c>
      <c r="G14" s="152" t="e">
        <f>+СВОД!#REF!</f>
        <v>#REF!</v>
      </c>
      <c r="H14" s="175" t="e">
        <f t="shared" si="5"/>
        <v>#REF!</v>
      </c>
      <c r="I14" s="156">
        <v>8320</v>
      </c>
      <c r="J14" s="152" t="e">
        <f>+СВОД!#REF!</f>
        <v>#REF!</v>
      </c>
      <c r="K14" s="175" t="e">
        <f t="shared" si="6"/>
        <v>#REF!</v>
      </c>
      <c r="L14" s="156">
        <v>4338</v>
      </c>
      <c r="M14" s="195">
        <v>5441</v>
      </c>
      <c r="N14" s="175">
        <f t="shared" si="7"/>
        <v>1103</v>
      </c>
      <c r="O14" s="156">
        <v>48</v>
      </c>
      <c r="P14" s="152" t="e">
        <f>+СВОД!#REF!</f>
        <v>#REF!</v>
      </c>
      <c r="Q14" s="155" t="e">
        <f t="shared" si="2"/>
        <v>#REF!</v>
      </c>
    </row>
    <row r="15" spans="1:17" s="157" customFormat="1" ht="87" customHeight="1" x14ac:dyDescent="0.25">
      <c r="A15" s="158">
        <v>6</v>
      </c>
      <c r="B15" s="159" t="s">
        <v>8</v>
      </c>
      <c r="C15" s="151">
        <f t="shared" si="3"/>
        <v>15417</v>
      </c>
      <c r="D15" s="152" t="e">
        <f t="shared" si="4"/>
        <v>#REF!</v>
      </c>
      <c r="E15" s="182" t="e">
        <f t="shared" si="8"/>
        <v>#REF!</v>
      </c>
      <c r="F15" s="156">
        <v>116</v>
      </c>
      <c r="G15" s="152" t="e">
        <f>+СВОД!#REF!</f>
        <v>#REF!</v>
      </c>
      <c r="H15" s="175" t="e">
        <f t="shared" si="5"/>
        <v>#REF!</v>
      </c>
      <c r="I15" s="156">
        <v>8056</v>
      </c>
      <c r="J15" s="152" t="e">
        <f>+СВОД!#REF!</f>
        <v>#REF!</v>
      </c>
      <c r="K15" s="175" t="e">
        <f t="shared" si="6"/>
        <v>#REF!</v>
      </c>
      <c r="L15" s="156">
        <v>7029</v>
      </c>
      <c r="M15" s="195">
        <v>8435</v>
      </c>
      <c r="N15" s="175">
        <f t="shared" si="7"/>
        <v>1406</v>
      </c>
      <c r="O15" s="156">
        <v>216</v>
      </c>
      <c r="P15" s="152" t="e">
        <f>+СВОД!#REF!</f>
        <v>#REF!</v>
      </c>
      <c r="Q15" s="175" t="e">
        <f t="shared" si="2"/>
        <v>#REF!</v>
      </c>
    </row>
    <row r="16" spans="1:17" s="157" customFormat="1" ht="87" customHeight="1" x14ac:dyDescent="0.25">
      <c r="A16" s="158">
        <v>7</v>
      </c>
      <c r="B16" s="159" t="s">
        <v>9</v>
      </c>
      <c r="C16" s="151">
        <f t="shared" si="3"/>
        <v>13794</v>
      </c>
      <c r="D16" s="152" t="e">
        <f t="shared" si="4"/>
        <v>#REF!</v>
      </c>
      <c r="E16" s="182" t="e">
        <f t="shared" si="8"/>
        <v>#REF!</v>
      </c>
      <c r="F16" s="156">
        <v>133</v>
      </c>
      <c r="G16" s="152" t="e">
        <f>+СВОД!#REF!</f>
        <v>#REF!</v>
      </c>
      <c r="H16" s="175" t="e">
        <f t="shared" si="5"/>
        <v>#REF!</v>
      </c>
      <c r="I16" s="156">
        <v>8626</v>
      </c>
      <c r="J16" s="152" t="e">
        <f>+СВОД!#REF!</f>
        <v>#REF!</v>
      </c>
      <c r="K16" s="175" t="e">
        <f t="shared" si="6"/>
        <v>#REF!</v>
      </c>
      <c r="L16" s="156">
        <v>5003</v>
      </c>
      <c r="M16" s="195">
        <v>5838</v>
      </c>
      <c r="N16" s="175">
        <f t="shared" si="7"/>
        <v>835</v>
      </c>
      <c r="O16" s="156">
        <v>32</v>
      </c>
      <c r="P16" s="152" t="e">
        <f>+СВОД!#REF!</f>
        <v>#REF!</v>
      </c>
      <c r="Q16" s="155" t="e">
        <f t="shared" si="2"/>
        <v>#REF!</v>
      </c>
    </row>
    <row r="17" spans="1:17" s="157" customFormat="1" ht="87" customHeight="1" x14ac:dyDescent="0.25">
      <c r="A17" s="158">
        <v>8</v>
      </c>
      <c r="B17" s="159" t="s">
        <v>10</v>
      </c>
      <c r="C17" s="151">
        <f t="shared" si="3"/>
        <v>15031</v>
      </c>
      <c r="D17" s="152" t="e">
        <f t="shared" si="4"/>
        <v>#REF!</v>
      </c>
      <c r="E17" s="182" t="e">
        <f t="shared" si="8"/>
        <v>#REF!</v>
      </c>
      <c r="F17" s="156">
        <v>425</v>
      </c>
      <c r="G17" s="152" t="e">
        <f>+СВОД!#REF!</f>
        <v>#REF!</v>
      </c>
      <c r="H17" s="175" t="e">
        <f t="shared" si="5"/>
        <v>#REF!</v>
      </c>
      <c r="I17" s="156">
        <v>9260</v>
      </c>
      <c r="J17" s="152" t="e">
        <f>+СВОД!#REF!</f>
        <v>#REF!</v>
      </c>
      <c r="K17" s="175" t="e">
        <f t="shared" si="6"/>
        <v>#REF!</v>
      </c>
      <c r="L17" s="156">
        <v>5250</v>
      </c>
      <c r="M17" s="195">
        <v>6294</v>
      </c>
      <c r="N17" s="175">
        <f t="shared" si="7"/>
        <v>1044</v>
      </c>
      <c r="O17" s="156">
        <v>96</v>
      </c>
      <c r="P17" s="152" t="e">
        <f>+СВОД!#REF!</f>
        <v>#REF!</v>
      </c>
      <c r="Q17" s="155" t="e">
        <f t="shared" si="2"/>
        <v>#REF!</v>
      </c>
    </row>
    <row r="18" spans="1:17" s="157" customFormat="1" ht="87" customHeight="1" x14ac:dyDescent="0.25">
      <c r="A18" s="158">
        <v>9</v>
      </c>
      <c r="B18" s="159" t="s">
        <v>99</v>
      </c>
      <c r="C18" s="151">
        <f t="shared" si="3"/>
        <v>10390</v>
      </c>
      <c r="D18" s="152" t="e">
        <f t="shared" si="4"/>
        <v>#REF!</v>
      </c>
      <c r="E18" s="182" t="e">
        <f t="shared" si="8"/>
        <v>#REF!</v>
      </c>
      <c r="F18" s="156">
        <v>84</v>
      </c>
      <c r="G18" s="152" t="e">
        <f>+СВОД!#REF!</f>
        <v>#REF!</v>
      </c>
      <c r="H18" s="175" t="e">
        <f t="shared" si="5"/>
        <v>#REF!</v>
      </c>
      <c r="I18" s="156">
        <v>6417</v>
      </c>
      <c r="J18" s="152" t="e">
        <f>+СВОД!#REF!</f>
        <v>#REF!</v>
      </c>
      <c r="K18" s="175" t="e">
        <f t="shared" si="6"/>
        <v>#REF!</v>
      </c>
      <c r="L18" s="156">
        <v>3638</v>
      </c>
      <c r="M18" s="195">
        <v>4160</v>
      </c>
      <c r="N18" s="175">
        <f t="shared" si="7"/>
        <v>522</v>
      </c>
      <c r="O18" s="156">
        <v>251</v>
      </c>
      <c r="P18" s="152" t="e">
        <f>+СВОД!#REF!</f>
        <v>#REF!</v>
      </c>
      <c r="Q18" s="155" t="e">
        <f t="shared" si="2"/>
        <v>#REF!</v>
      </c>
    </row>
    <row r="19" spans="1:17" s="157" customFormat="1" ht="87" customHeight="1" x14ac:dyDescent="0.25">
      <c r="A19" s="158">
        <v>10</v>
      </c>
      <c r="B19" s="159" t="s">
        <v>12</v>
      </c>
      <c r="C19" s="151">
        <f t="shared" si="3"/>
        <v>12462</v>
      </c>
      <c r="D19" s="152" t="e">
        <f t="shared" si="4"/>
        <v>#REF!</v>
      </c>
      <c r="E19" s="182" t="e">
        <f t="shared" si="8"/>
        <v>#REF!</v>
      </c>
      <c r="F19" s="156">
        <v>210</v>
      </c>
      <c r="G19" s="152" t="e">
        <f>+СВОД!#REF!</f>
        <v>#REF!</v>
      </c>
      <c r="H19" s="175" t="e">
        <f t="shared" si="5"/>
        <v>#REF!</v>
      </c>
      <c r="I19" s="156">
        <v>6973</v>
      </c>
      <c r="J19" s="152" t="e">
        <f>+СВОД!#REF!</f>
        <v>#REF!</v>
      </c>
      <c r="K19" s="175" t="e">
        <f t="shared" si="6"/>
        <v>#REF!</v>
      </c>
      <c r="L19" s="156">
        <v>5223</v>
      </c>
      <c r="M19" s="195">
        <v>6580</v>
      </c>
      <c r="N19" s="175">
        <f t="shared" si="7"/>
        <v>1357</v>
      </c>
      <c r="O19" s="156">
        <v>56</v>
      </c>
      <c r="P19" s="152" t="e">
        <f>+СВОД!#REF!</f>
        <v>#REF!</v>
      </c>
      <c r="Q19" s="155" t="e">
        <f t="shared" si="2"/>
        <v>#REF!</v>
      </c>
    </row>
    <row r="20" spans="1:17" s="157" customFormat="1" ht="87" customHeight="1" x14ac:dyDescent="0.25">
      <c r="A20" s="158">
        <v>11</v>
      </c>
      <c r="B20" s="159" t="s">
        <v>13</v>
      </c>
      <c r="C20" s="151">
        <f t="shared" si="3"/>
        <v>10676</v>
      </c>
      <c r="D20" s="152" t="e">
        <f t="shared" si="4"/>
        <v>#REF!</v>
      </c>
      <c r="E20" s="182" t="e">
        <f t="shared" si="8"/>
        <v>#REF!</v>
      </c>
      <c r="F20" s="156">
        <v>90</v>
      </c>
      <c r="G20" s="152" t="e">
        <f>+СВОД!#REF!</f>
        <v>#REF!</v>
      </c>
      <c r="H20" s="175" t="e">
        <f t="shared" si="5"/>
        <v>#REF!</v>
      </c>
      <c r="I20" s="156">
        <v>6624</v>
      </c>
      <c r="J20" s="152" t="e">
        <f>+СВОД!#REF!</f>
        <v>#REF!</v>
      </c>
      <c r="K20" s="175" t="e">
        <f t="shared" si="6"/>
        <v>#REF!</v>
      </c>
      <c r="L20" s="156">
        <v>3916</v>
      </c>
      <c r="M20" s="195">
        <v>5327</v>
      </c>
      <c r="N20" s="175">
        <f t="shared" si="7"/>
        <v>1411</v>
      </c>
      <c r="O20" s="156">
        <v>46</v>
      </c>
      <c r="P20" s="152" t="e">
        <f>+СВОД!#REF!</f>
        <v>#REF!</v>
      </c>
      <c r="Q20" s="155" t="e">
        <f t="shared" si="2"/>
        <v>#REF!</v>
      </c>
    </row>
    <row r="21" spans="1:17" s="157" customFormat="1" ht="87" customHeight="1" x14ac:dyDescent="0.25">
      <c r="A21" s="158">
        <v>12</v>
      </c>
      <c r="B21" s="159" t="s">
        <v>14</v>
      </c>
      <c r="C21" s="151">
        <f t="shared" si="3"/>
        <v>9792</v>
      </c>
      <c r="D21" s="152" t="e">
        <f t="shared" si="4"/>
        <v>#REF!</v>
      </c>
      <c r="E21" s="182" t="e">
        <f t="shared" si="8"/>
        <v>#REF!</v>
      </c>
      <c r="F21" s="156">
        <v>368</v>
      </c>
      <c r="G21" s="152" t="e">
        <f>+СВОД!#REF!</f>
        <v>#REF!</v>
      </c>
      <c r="H21" s="175" t="e">
        <f t="shared" si="5"/>
        <v>#REF!</v>
      </c>
      <c r="I21" s="156">
        <v>6241</v>
      </c>
      <c r="J21" s="152" t="e">
        <f>+СВОД!#REF!</f>
        <v>#REF!</v>
      </c>
      <c r="K21" s="175" t="e">
        <f t="shared" si="6"/>
        <v>#REF!</v>
      </c>
      <c r="L21" s="156">
        <v>3107</v>
      </c>
      <c r="M21" s="195">
        <v>3670</v>
      </c>
      <c r="N21" s="175">
        <f t="shared" si="7"/>
        <v>563</v>
      </c>
      <c r="O21" s="156">
        <v>76</v>
      </c>
      <c r="P21" s="152" t="e">
        <f>+СВОД!#REF!</f>
        <v>#REF!</v>
      </c>
      <c r="Q21" s="155" t="e">
        <f t="shared" si="2"/>
        <v>#REF!</v>
      </c>
    </row>
    <row r="22" spans="1:17" s="157" customFormat="1" ht="87" customHeight="1" thickBot="1" x14ac:dyDescent="0.3">
      <c r="A22" s="160">
        <v>13</v>
      </c>
      <c r="B22" s="161" t="s">
        <v>15</v>
      </c>
      <c r="C22" s="162">
        <f t="shared" si="3"/>
        <v>8310</v>
      </c>
      <c r="D22" s="163" t="e">
        <f t="shared" si="4"/>
        <v>#REF!</v>
      </c>
      <c r="E22" s="184" t="e">
        <f t="shared" si="8"/>
        <v>#REF!</v>
      </c>
      <c r="F22" s="166">
        <v>976</v>
      </c>
      <c r="G22" s="163" t="e">
        <f>+СВОД!#REF!</f>
        <v>#REF!</v>
      </c>
      <c r="H22" s="185" t="e">
        <f t="shared" si="5"/>
        <v>#REF!</v>
      </c>
      <c r="I22" s="166">
        <v>5342</v>
      </c>
      <c r="J22" s="163" t="e">
        <f>+СВОД!#REF!</f>
        <v>#REF!</v>
      </c>
      <c r="K22" s="185" t="e">
        <f t="shared" si="6"/>
        <v>#REF!</v>
      </c>
      <c r="L22" s="166">
        <v>1962</v>
      </c>
      <c r="M22" s="196">
        <v>2262</v>
      </c>
      <c r="N22" s="185">
        <f t="shared" si="7"/>
        <v>300</v>
      </c>
      <c r="O22" s="166">
        <v>30</v>
      </c>
      <c r="P22" s="163" t="e">
        <f>+СВОД!#REF!</f>
        <v>#REF!</v>
      </c>
      <c r="Q22" s="165" t="e">
        <f t="shared" si="2"/>
        <v>#REF!</v>
      </c>
    </row>
    <row r="23" spans="1:17" ht="81" customHeight="1" x14ac:dyDescent="0.25">
      <c r="K23" s="183"/>
    </row>
    <row r="24" spans="1:17" ht="81" customHeight="1" x14ac:dyDescent="0.25">
      <c r="G24" s="4"/>
      <c r="H24" s="4"/>
    </row>
    <row r="25" spans="1:17" ht="81" customHeight="1" x14ac:dyDescent="0.25"/>
    <row r="28" spans="1:17" ht="138" customHeight="1" x14ac:dyDescent="0.25"/>
  </sheetData>
  <mergeCells count="21">
    <mergeCell ref="C1:Q2"/>
    <mergeCell ref="A3:B3"/>
    <mergeCell ref="K3:L3"/>
    <mergeCell ref="M3:N3"/>
    <mergeCell ref="P3:Q3"/>
    <mergeCell ref="L5:N6"/>
    <mergeCell ref="O5:Q6"/>
    <mergeCell ref="C7:C8"/>
    <mergeCell ref="D7:D8"/>
    <mergeCell ref="E7:E8"/>
    <mergeCell ref="C4:E6"/>
    <mergeCell ref="F4:Q4"/>
    <mergeCell ref="F5:H6"/>
    <mergeCell ref="I7:K7"/>
    <mergeCell ref="L7:N7"/>
    <mergeCell ref="O7:Q7"/>
    <mergeCell ref="A9:B9"/>
    <mergeCell ref="F7:H7"/>
    <mergeCell ref="A4:A8"/>
    <mergeCell ref="B4:B8"/>
    <mergeCell ref="I5:K6"/>
  </mergeCells>
  <conditionalFormatting sqref="H10:H22">
    <cfRule type="cellIs" dxfId="24" priority="1" operator="lessThan">
      <formula>1</formula>
    </cfRule>
  </conditionalFormatting>
  <conditionalFormatting sqref="K10:K22">
    <cfRule type="cellIs" dxfId="23" priority="5" operator="lessThan">
      <formula>1</formula>
    </cfRule>
    <cfRule type="cellIs" dxfId="22" priority="7" operator="lessThan">
      <formula>-1</formula>
    </cfRule>
    <cfRule type="cellIs" dxfId="21" priority="19" operator="lessThan">
      <formula>0</formula>
    </cfRule>
  </conditionalFormatting>
  <conditionalFormatting sqref="K12:K22">
    <cfRule type="cellIs" dxfId="20" priority="16" operator="lessThan">
      <formula>931</formula>
    </cfRule>
  </conditionalFormatting>
  <conditionalFormatting sqref="N10:N22">
    <cfRule type="cellIs" dxfId="19" priority="4" operator="lessThan">
      <formula>34</formula>
    </cfRule>
    <cfRule type="cellIs" dxfId="18" priority="6" operator="lessThan">
      <formula>-1</formula>
    </cfRule>
    <cfRule type="cellIs" dxfId="17" priority="22" operator="lessThan">
      <formula>0</formula>
    </cfRule>
  </conditionalFormatting>
  <conditionalFormatting sqref="Q10:Q22">
    <cfRule type="cellIs" dxfId="16" priority="3" operator="lessThan">
      <formula>11</formula>
    </cfRule>
    <cfRule type="cellIs" dxfId="15" priority="9" operator="lessThan">
      <formula>-1</formula>
    </cfRule>
    <cfRule type="cellIs" dxfId="14" priority="15" operator="lessThan">
      <formula>60</formula>
    </cfRule>
    <cfRule type="cellIs" dxfId="13" priority="18" operator="lessThan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16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29"/>
  <sheetViews>
    <sheetView tabSelected="1" zoomScale="25" zoomScaleNormal="25" zoomScaleSheetLayoutView="25" workbookViewId="0">
      <pane ySplit="10" topLeftCell="A13" activePane="bottomLeft" state="frozen"/>
      <selection activeCell="A17" sqref="A17:XFD17"/>
      <selection pane="bottomLeft" activeCell="A17" sqref="A17:XFD17"/>
    </sheetView>
  </sheetViews>
  <sheetFormatPr defaultColWidth="9.140625" defaultRowHeight="27" x14ac:dyDescent="0.25"/>
  <cols>
    <col min="1" max="1" width="18.42578125" style="3" customWidth="1"/>
    <col min="2" max="2" width="82.42578125" style="3" customWidth="1"/>
    <col min="3" max="4" width="39.28515625" style="1" customWidth="1"/>
    <col min="5" max="5" width="45" style="1" customWidth="1"/>
    <col min="6" max="6" width="49" style="1" customWidth="1"/>
    <col min="7" max="7" width="37" style="1" customWidth="1"/>
    <col min="8" max="8" width="38.7109375" style="1" customWidth="1"/>
    <col min="9" max="9" width="37.85546875" style="1" customWidth="1"/>
    <col min="10" max="10" width="47.5703125" style="1" customWidth="1"/>
    <col min="11" max="12" width="37.85546875" style="1" customWidth="1"/>
    <col min="13" max="13" width="39" style="1" customWidth="1"/>
    <col min="14" max="14" width="49.85546875" style="1" customWidth="1"/>
    <col min="15" max="15" width="33.85546875" style="1" customWidth="1"/>
    <col min="16" max="16" width="39" style="1" customWidth="1"/>
    <col min="17" max="17" width="36.140625" style="1" customWidth="1"/>
    <col min="18" max="18" width="48.140625" style="1" customWidth="1"/>
    <col min="19" max="19" width="34.140625" style="1" customWidth="1"/>
    <col min="20" max="20" width="37" style="1" customWidth="1"/>
    <col min="21" max="21" width="29" style="1" customWidth="1"/>
    <col min="22" max="22" width="49.5703125" style="1" customWidth="1"/>
    <col min="23" max="23" width="19.42578125" style="1" customWidth="1"/>
    <col min="24" max="16384" width="9.140625" style="1"/>
  </cols>
  <sheetData>
    <row r="1" spans="1:22" ht="42" customHeight="1" x14ac:dyDescent="0.25">
      <c r="B1" s="271"/>
      <c r="C1" s="516" t="s">
        <v>3007</v>
      </c>
      <c r="D1" s="516"/>
      <c r="E1" s="516"/>
      <c r="F1" s="516"/>
      <c r="G1" s="516"/>
      <c r="H1" s="516"/>
      <c r="I1" s="516"/>
      <c r="J1" s="516"/>
    </row>
    <row r="2" spans="1:22" ht="97.5" customHeight="1" x14ac:dyDescent="0.25">
      <c r="A2" s="271"/>
      <c r="B2" s="271"/>
      <c r="C2" s="516"/>
      <c r="D2" s="516"/>
      <c r="E2" s="516"/>
      <c r="F2" s="516"/>
      <c r="G2" s="516"/>
      <c r="H2" s="516"/>
      <c r="I2" s="516"/>
      <c r="J2" s="516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</row>
    <row r="3" spans="1:22" ht="132.75" customHeight="1" x14ac:dyDescent="0.25">
      <c r="A3" s="271"/>
      <c r="B3" s="271"/>
      <c r="C3" s="516"/>
      <c r="D3" s="516"/>
      <c r="E3" s="516"/>
      <c r="F3" s="516"/>
      <c r="G3" s="516"/>
      <c r="H3" s="516"/>
      <c r="I3" s="516"/>
      <c r="J3" s="516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</row>
    <row r="4" spans="1:22" ht="63.75" customHeight="1" thickBot="1" x14ac:dyDescent="0.3">
      <c r="A4" s="478" t="s">
        <v>80</v>
      </c>
      <c r="B4" s="478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270"/>
      <c r="P4" s="267"/>
      <c r="Q4" s="137"/>
      <c r="R4" s="137"/>
      <c r="S4" s="2"/>
      <c r="T4" s="2"/>
      <c r="U4" s="517" t="s">
        <v>3011</v>
      </c>
      <c r="V4" s="517"/>
    </row>
    <row r="5" spans="1:22" s="193" customFormat="1" ht="79.5" customHeight="1" thickBot="1" x14ac:dyDescent="0.3">
      <c r="A5" s="492" t="s">
        <v>0</v>
      </c>
      <c r="B5" s="489" t="s">
        <v>34</v>
      </c>
      <c r="C5" s="497" t="s">
        <v>3008</v>
      </c>
      <c r="D5" s="498"/>
      <c r="E5" s="499"/>
      <c r="F5" s="499"/>
      <c r="G5" s="510" t="s">
        <v>81</v>
      </c>
      <c r="H5" s="511"/>
      <c r="I5" s="511"/>
      <c r="J5" s="511"/>
      <c r="K5" s="510" t="s">
        <v>81</v>
      </c>
      <c r="L5" s="511"/>
      <c r="M5" s="511"/>
      <c r="N5" s="511"/>
      <c r="O5" s="511"/>
      <c r="P5" s="511"/>
      <c r="Q5" s="511"/>
      <c r="R5" s="511"/>
      <c r="S5" s="511" t="s">
        <v>81</v>
      </c>
      <c r="T5" s="511"/>
      <c r="U5" s="511"/>
      <c r="V5" s="511"/>
    </row>
    <row r="6" spans="1:22" s="193" customFormat="1" ht="135.75" customHeight="1" x14ac:dyDescent="0.25">
      <c r="A6" s="493"/>
      <c r="B6" s="490"/>
      <c r="C6" s="487"/>
      <c r="D6" s="496"/>
      <c r="E6" s="500"/>
      <c r="F6" s="500"/>
      <c r="G6" s="504" t="s">
        <v>2217</v>
      </c>
      <c r="H6" s="505"/>
      <c r="I6" s="505"/>
      <c r="J6" s="505"/>
      <c r="K6" s="497" t="s">
        <v>2218</v>
      </c>
      <c r="L6" s="498"/>
      <c r="M6" s="499"/>
      <c r="N6" s="499"/>
      <c r="O6" s="504" t="s">
        <v>2220</v>
      </c>
      <c r="P6" s="505"/>
      <c r="Q6" s="505"/>
      <c r="R6" s="505"/>
      <c r="S6" s="504" t="s">
        <v>2219</v>
      </c>
      <c r="T6" s="505"/>
      <c r="U6" s="505"/>
      <c r="V6" s="505"/>
    </row>
    <row r="7" spans="1:22" s="193" customFormat="1" ht="39" customHeight="1" thickBot="1" x14ac:dyDescent="0.3">
      <c r="A7" s="493"/>
      <c r="B7" s="490"/>
      <c r="C7" s="501"/>
      <c r="D7" s="502"/>
      <c r="E7" s="503"/>
      <c r="F7" s="503"/>
      <c r="G7" s="506"/>
      <c r="H7" s="507"/>
      <c r="I7" s="507"/>
      <c r="J7" s="507"/>
      <c r="K7" s="488"/>
      <c r="L7" s="508"/>
      <c r="M7" s="509"/>
      <c r="N7" s="509"/>
      <c r="O7" s="506"/>
      <c r="P7" s="507"/>
      <c r="Q7" s="507"/>
      <c r="R7" s="507"/>
      <c r="S7" s="506"/>
      <c r="T7" s="507"/>
      <c r="U7" s="507"/>
      <c r="V7" s="507"/>
    </row>
    <row r="8" spans="1:22" s="193" customFormat="1" ht="162" customHeight="1" x14ac:dyDescent="0.25">
      <c r="A8" s="493"/>
      <c r="B8" s="490"/>
      <c r="C8" s="487" t="s">
        <v>82</v>
      </c>
      <c r="D8" s="485" t="s">
        <v>3009</v>
      </c>
      <c r="E8" s="495" t="s">
        <v>3010</v>
      </c>
      <c r="F8" s="495"/>
      <c r="G8" s="518" t="s">
        <v>82</v>
      </c>
      <c r="H8" s="485" t="s">
        <v>3009</v>
      </c>
      <c r="I8" s="512" t="s">
        <v>3010</v>
      </c>
      <c r="J8" s="512"/>
      <c r="K8" s="493" t="s">
        <v>82</v>
      </c>
      <c r="L8" s="485" t="s">
        <v>3009</v>
      </c>
      <c r="M8" s="495" t="s">
        <v>3010</v>
      </c>
      <c r="N8" s="495"/>
      <c r="O8" s="492" t="s">
        <v>82</v>
      </c>
      <c r="P8" s="513" t="s">
        <v>3009</v>
      </c>
      <c r="Q8" s="514" t="s">
        <v>3010</v>
      </c>
      <c r="R8" s="515"/>
      <c r="S8" s="493" t="s">
        <v>82</v>
      </c>
      <c r="T8" s="513" t="s">
        <v>3009</v>
      </c>
      <c r="U8" s="514" t="s">
        <v>3010</v>
      </c>
      <c r="V8" s="515"/>
    </row>
    <row r="9" spans="1:22" s="193" customFormat="1" ht="153" customHeight="1" thickBot="1" x14ac:dyDescent="0.3">
      <c r="A9" s="494"/>
      <c r="B9" s="491"/>
      <c r="C9" s="488"/>
      <c r="D9" s="486"/>
      <c r="E9" s="269" t="s">
        <v>2215</v>
      </c>
      <c r="F9" s="269" t="s">
        <v>2216</v>
      </c>
      <c r="G9" s="519"/>
      <c r="H9" s="486"/>
      <c r="I9" s="269" t="s">
        <v>2215</v>
      </c>
      <c r="J9" s="269" t="s">
        <v>2216</v>
      </c>
      <c r="K9" s="494"/>
      <c r="L9" s="486"/>
      <c r="M9" s="269" t="s">
        <v>2215</v>
      </c>
      <c r="N9" s="269" t="s">
        <v>2216</v>
      </c>
      <c r="O9" s="494"/>
      <c r="P9" s="486"/>
      <c r="Q9" s="269" t="s">
        <v>2215</v>
      </c>
      <c r="R9" s="269" t="s">
        <v>2216</v>
      </c>
      <c r="S9" s="494"/>
      <c r="T9" s="486"/>
      <c r="U9" s="269" t="s">
        <v>2215</v>
      </c>
      <c r="V9" s="269" t="s">
        <v>2216</v>
      </c>
    </row>
    <row r="10" spans="1:22" s="275" customFormat="1" ht="132" customHeight="1" thickBot="1" x14ac:dyDescent="0.3">
      <c r="A10" s="483" t="s">
        <v>2</v>
      </c>
      <c r="B10" s="484"/>
      <c r="C10" s="272">
        <v>365200</v>
      </c>
      <c r="D10" s="273">
        <v>325632.16666666669</v>
      </c>
      <c r="E10" s="273">
        <v>330197.16666666669</v>
      </c>
      <c r="F10" s="274">
        <v>101.40188853169194</v>
      </c>
      <c r="G10" s="272">
        <v>23837</v>
      </c>
      <c r="H10" s="273">
        <v>17987</v>
      </c>
      <c r="I10" s="273">
        <v>19100</v>
      </c>
      <c r="J10" s="273">
        <v>106.18780230166232</v>
      </c>
      <c r="K10" s="272">
        <v>204304</v>
      </c>
      <c r="L10" s="273">
        <v>192245</v>
      </c>
      <c r="M10" s="273">
        <v>192529</v>
      </c>
      <c r="N10" s="273">
        <v>100.14772815937995</v>
      </c>
      <c r="O10" s="272">
        <v>124038</v>
      </c>
      <c r="P10" s="273">
        <v>103477</v>
      </c>
      <c r="Q10" s="273">
        <v>106580</v>
      </c>
      <c r="R10" s="273">
        <v>102.99873401818762</v>
      </c>
      <c r="S10" s="272">
        <v>13021</v>
      </c>
      <c r="T10" s="273">
        <v>11923.166666666666</v>
      </c>
      <c r="U10" s="273">
        <v>11988.166666666666</v>
      </c>
      <c r="V10" s="273">
        <v>100.54515718698892</v>
      </c>
    </row>
    <row r="11" spans="1:22" s="286" customFormat="1" ht="98.25" customHeight="1" x14ac:dyDescent="0.25">
      <c r="A11" s="276">
        <v>1</v>
      </c>
      <c r="B11" s="277" t="s">
        <v>3</v>
      </c>
      <c r="C11" s="278">
        <v>20480</v>
      </c>
      <c r="D11" s="279">
        <v>16993</v>
      </c>
      <c r="E11" s="279">
        <v>17166</v>
      </c>
      <c r="F11" s="280">
        <v>101.0180662625787</v>
      </c>
      <c r="G11" s="281">
        <v>3405</v>
      </c>
      <c r="H11" s="282">
        <v>2558</v>
      </c>
      <c r="I11" s="282">
        <v>2637</v>
      </c>
      <c r="J11" s="283">
        <v>103.08835027365129</v>
      </c>
      <c r="K11" s="284">
        <v>0</v>
      </c>
      <c r="L11" s="285"/>
      <c r="M11" s="285">
        <v>74</v>
      </c>
      <c r="N11" s="285"/>
      <c r="O11" s="284">
        <v>15183</v>
      </c>
      <c r="P11" s="285">
        <v>12702</v>
      </c>
      <c r="Q11" s="285">
        <v>12717</v>
      </c>
      <c r="R11" s="285">
        <v>100.11809163911197</v>
      </c>
      <c r="S11" s="284">
        <v>1892</v>
      </c>
      <c r="T11" s="285">
        <v>1733</v>
      </c>
      <c r="U11" s="285">
        <v>1738</v>
      </c>
      <c r="V11" s="285">
        <v>100.28851702250432</v>
      </c>
    </row>
    <row r="12" spans="1:22" s="286" customFormat="1" ht="98.25" customHeight="1" x14ac:dyDescent="0.25">
      <c r="A12" s="287">
        <v>2</v>
      </c>
      <c r="B12" s="288" t="s">
        <v>4</v>
      </c>
      <c r="C12" s="289">
        <v>10499</v>
      </c>
      <c r="D12" s="279">
        <v>8838.8333333333339</v>
      </c>
      <c r="E12" s="279">
        <v>9338.8333333333339</v>
      </c>
      <c r="F12" s="290">
        <v>105.65685516565158</v>
      </c>
      <c r="G12" s="289">
        <v>1442</v>
      </c>
      <c r="H12" s="291">
        <v>1105</v>
      </c>
      <c r="I12" s="291">
        <v>1110</v>
      </c>
      <c r="J12" s="292">
        <v>100.4524886877828</v>
      </c>
      <c r="K12" s="293">
        <v>0</v>
      </c>
      <c r="L12" s="292"/>
      <c r="M12" s="285">
        <v>65</v>
      </c>
      <c r="N12" s="292"/>
      <c r="O12" s="293">
        <v>8039</v>
      </c>
      <c r="P12" s="292">
        <v>6805</v>
      </c>
      <c r="Q12" s="292">
        <v>7230</v>
      </c>
      <c r="R12" s="292">
        <v>106.24540778839089</v>
      </c>
      <c r="S12" s="293">
        <v>1018</v>
      </c>
      <c r="T12" s="285">
        <v>928.83333333333326</v>
      </c>
      <c r="U12" s="285">
        <v>933.83333333333326</v>
      </c>
      <c r="V12" s="292">
        <v>100.53830970751841</v>
      </c>
    </row>
    <row r="13" spans="1:22" s="286" customFormat="1" ht="98.25" customHeight="1" x14ac:dyDescent="0.25">
      <c r="A13" s="287">
        <v>3</v>
      </c>
      <c r="B13" s="288" t="s">
        <v>5</v>
      </c>
      <c r="C13" s="289">
        <v>32532</v>
      </c>
      <c r="D13" s="279">
        <v>29113.833333333332</v>
      </c>
      <c r="E13" s="279">
        <v>29083.833333333332</v>
      </c>
      <c r="F13" s="290">
        <v>99.896956200660625</v>
      </c>
      <c r="G13" s="289">
        <v>1284</v>
      </c>
      <c r="H13" s="291">
        <v>1043</v>
      </c>
      <c r="I13" s="291">
        <v>1155</v>
      </c>
      <c r="J13" s="292">
        <v>110.73825503355705</v>
      </c>
      <c r="K13" s="293">
        <v>19135</v>
      </c>
      <c r="L13" s="292">
        <v>17909</v>
      </c>
      <c r="M13" s="285">
        <v>17936</v>
      </c>
      <c r="N13" s="292">
        <v>100.15076218661008</v>
      </c>
      <c r="O13" s="293">
        <v>11200</v>
      </c>
      <c r="P13" s="292">
        <v>9327</v>
      </c>
      <c r="Q13" s="292">
        <v>9153</v>
      </c>
      <c r="R13" s="292">
        <v>98.134448375683505</v>
      </c>
      <c r="S13" s="293">
        <v>913</v>
      </c>
      <c r="T13" s="285">
        <v>834.83333333333326</v>
      </c>
      <c r="U13" s="285">
        <v>839.83333333333326</v>
      </c>
      <c r="V13" s="292">
        <v>100.59892194050708</v>
      </c>
    </row>
    <row r="14" spans="1:22" s="286" customFormat="1" ht="98.25" customHeight="1" x14ac:dyDescent="0.25">
      <c r="A14" s="287">
        <v>4</v>
      </c>
      <c r="B14" s="288" t="s">
        <v>6</v>
      </c>
      <c r="C14" s="289">
        <v>35096</v>
      </c>
      <c r="D14" s="279">
        <v>30844</v>
      </c>
      <c r="E14" s="279">
        <v>30931</v>
      </c>
      <c r="F14" s="290">
        <v>100.28206458306315</v>
      </c>
      <c r="G14" s="289">
        <v>2128</v>
      </c>
      <c r="H14" s="291">
        <v>1567</v>
      </c>
      <c r="I14" s="291">
        <v>1570</v>
      </c>
      <c r="J14" s="292">
        <v>100.1914486279515</v>
      </c>
      <c r="K14" s="293">
        <v>22316</v>
      </c>
      <c r="L14" s="292">
        <v>20352</v>
      </c>
      <c r="M14" s="285">
        <v>20368</v>
      </c>
      <c r="N14" s="292">
        <v>100.07861635220125</v>
      </c>
      <c r="O14" s="293">
        <v>9778</v>
      </c>
      <c r="P14" s="292">
        <v>8122</v>
      </c>
      <c r="Q14" s="292">
        <v>8185</v>
      </c>
      <c r="R14" s="292">
        <v>100.7756710169909</v>
      </c>
      <c r="S14" s="293">
        <v>874</v>
      </c>
      <c r="T14" s="285">
        <v>803</v>
      </c>
      <c r="U14" s="285">
        <v>808</v>
      </c>
      <c r="V14" s="292">
        <v>100.62266500622665</v>
      </c>
    </row>
    <row r="15" spans="1:22" s="286" customFormat="1" ht="98.25" customHeight="1" x14ac:dyDescent="0.25">
      <c r="A15" s="287">
        <v>5</v>
      </c>
      <c r="B15" s="288" t="s">
        <v>7</v>
      </c>
      <c r="C15" s="289">
        <v>34112</v>
      </c>
      <c r="D15" s="279">
        <v>30863.833333333332</v>
      </c>
      <c r="E15" s="279">
        <v>31396.833333333332</v>
      </c>
      <c r="F15" s="290">
        <v>101.72694037789647</v>
      </c>
      <c r="G15" s="289">
        <v>1586</v>
      </c>
      <c r="H15" s="291">
        <v>1233</v>
      </c>
      <c r="I15" s="291">
        <v>1240</v>
      </c>
      <c r="J15" s="292">
        <v>100.56772100567721</v>
      </c>
      <c r="K15" s="293">
        <v>21981</v>
      </c>
      <c r="L15" s="292">
        <v>20777</v>
      </c>
      <c r="M15" s="285">
        <v>20772</v>
      </c>
      <c r="N15" s="292">
        <v>99.975934928045433</v>
      </c>
      <c r="O15" s="293">
        <v>9632</v>
      </c>
      <c r="P15" s="292">
        <v>8019</v>
      </c>
      <c r="Q15" s="292">
        <v>8545</v>
      </c>
      <c r="R15" s="292">
        <v>106.55942137423619</v>
      </c>
      <c r="S15" s="293">
        <v>913</v>
      </c>
      <c r="T15" s="285">
        <v>834.83333333333326</v>
      </c>
      <c r="U15" s="285">
        <v>839.83333333333326</v>
      </c>
      <c r="V15" s="292">
        <v>100.59892194050708</v>
      </c>
    </row>
    <row r="16" spans="1:22" s="286" customFormat="1" ht="98.25" customHeight="1" x14ac:dyDescent="0.25">
      <c r="A16" s="287">
        <v>6</v>
      </c>
      <c r="B16" s="288" t="s">
        <v>8</v>
      </c>
      <c r="C16" s="289">
        <v>36052</v>
      </c>
      <c r="D16" s="279">
        <v>32410</v>
      </c>
      <c r="E16" s="279">
        <v>32847</v>
      </c>
      <c r="F16" s="290">
        <v>101.34834927491514</v>
      </c>
      <c r="G16" s="289">
        <v>1599</v>
      </c>
      <c r="H16" s="291">
        <v>1276</v>
      </c>
      <c r="I16" s="291">
        <v>1280</v>
      </c>
      <c r="J16" s="292">
        <v>100.31347962382443</v>
      </c>
      <c r="K16" s="293">
        <v>21316</v>
      </c>
      <c r="L16" s="292">
        <v>20010</v>
      </c>
      <c r="M16" s="285">
        <v>20021</v>
      </c>
      <c r="N16" s="292">
        <v>100.05497251374314</v>
      </c>
      <c r="O16" s="293">
        <v>11702</v>
      </c>
      <c r="P16" s="292">
        <v>9770</v>
      </c>
      <c r="Q16" s="292">
        <v>10187</v>
      </c>
      <c r="R16" s="292">
        <v>104.26816786079836</v>
      </c>
      <c r="S16" s="293">
        <v>1435</v>
      </c>
      <c r="T16" s="285">
        <v>1354</v>
      </c>
      <c r="U16" s="285">
        <v>1359</v>
      </c>
      <c r="V16" s="292">
        <v>100.36927621861152</v>
      </c>
    </row>
    <row r="17" spans="1:22" s="286" customFormat="1" ht="98.25" customHeight="1" x14ac:dyDescent="0.25">
      <c r="A17" s="287">
        <v>7</v>
      </c>
      <c r="B17" s="288" t="s">
        <v>9</v>
      </c>
      <c r="C17" s="289">
        <v>32842</v>
      </c>
      <c r="D17" s="279">
        <v>29463.5</v>
      </c>
      <c r="E17" s="279">
        <v>29523.5</v>
      </c>
      <c r="F17" s="290">
        <v>100.20364179408421</v>
      </c>
      <c r="G17" s="289">
        <v>2018</v>
      </c>
      <c r="H17" s="291">
        <v>1555</v>
      </c>
      <c r="I17" s="291">
        <v>1560</v>
      </c>
      <c r="J17" s="292">
        <v>100.32154340836013</v>
      </c>
      <c r="K17" s="293">
        <v>18146</v>
      </c>
      <c r="L17" s="292">
        <v>17320</v>
      </c>
      <c r="M17" s="285">
        <v>17320</v>
      </c>
      <c r="N17" s="292">
        <v>100</v>
      </c>
      <c r="O17" s="293">
        <v>11830</v>
      </c>
      <c r="P17" s="292">
        <v>9812</v>
      </c>
      <c r="Q17" s="292">
        <v>9862</v>
      </c>
      <c r="R17" s="292">
        <v>100.50958010599267</v>
      </c>
      <c r="S17" s="293">
        <v>848</v>
      </c>
      <c r="T17" s="285">
        <v>776.5</v>
      </c>
      <c r="U17" s="285">
        <v>781.5</v>
      </c>
      <c r="V17" s="292">
        <v>100.64391500321956</v>
      </c>
    </row>
    <row r="18" spans="1:22" s="286" customFormat="1" ht="98.25" customHeight="1" x14ac:dyDescent="0.25">
      <c r="A18" s="287">
        <v>8</v>
      </c>
      <c r="B18" s="288" t="s">
        <v>10</v>
      </c>
      <c r="C18" s="289">
        <v>34986</v>
      </c>
      <c r="D18" s="279">
        <v>31619.833333333332</v>
      </c>
      <c r="E18" s="279">
        <v>31868.833333333332</v>
      </c>
      <c r="F18" s="290">
        <v>100.78748043158565</v>
      </c>
      <c r="G18" s="289">
        <v>1857</v>
      </c>
      <c r="H18" s="291">
        <v>1402</v>
      </c>
      <c r="I18" s="291">
        <v>1405</v>
      </c>
      <c r="J18" s="292">
        <v>100.21398002853068</v>
      </c>
      <c r="K18" s="293">
        <v>21806</v>
      </c>
      <c r="L18" s="292">
        <v>20725</v>
      </c>
      <c r="M18" s="285">
        <v>20725</v>
      </c>
      <c r="N18" s="292">
        <v>100</v>
      </c>
      <c r="O18" s="293">
        <v>10410</v>
      </c>
      <c r="P18" s="292">
        <v>8658</v>
      </c>
      <c r="Q18" s="292">
        <v>8899</v>
      </c>
      <c r="R18" s="292">
        <v>102.78355278355278</v>
      </c>
      <c r="S18" s="293">
        <v>913</v>
      </c>
      <c r="T18" s="285">
        <v>834.83333333333326</v>
      </c>
      <c r="U18" s="285">
        <v>839.83333333333326</v>
      </c>
      <c r="V18" s="292">
        <v>100.59892194050708</v>
      </c>
    </row>
    <row r="19" spans="1:22" s="286" customFormat="1" ht="98.25" customHeight="1" x14ac:dyDescent="0.25">
      <c r="A19" s="287">
        <v>9</v>
      </c>
      <c r="B19" s="288" t="s">
        <v>11</v>
      </c>
      <c r="C19" s="289">
        <v>27827</v>
      </c>
      <c r="D19" s="279">
        <v>24772.833333333332</v>
      </c>
      <c r="E19" s="279">
        <v>25376.833333333332</v>
      </c>
      <c r="F19" s="290">
        <v>102.43815469903188</v>
      </c>
      <c r="G19" s="289">
        <v>2341</v>
      </c>
      <c r="H19" s="291">
        <v>1687</v>
      </c>
      <c r="I19" s="291">
        <v>1690</v>
      </c>
      <c r="J19" s="292">
        <v>100.1778304682869</v>
      </c>
      <c r="K19" s="293">
        <v>16256</v>
      </c>
      <c r="L19" s="292">
        <v>15294</v>
      </c>
      <c r="M19" s="285">
        <v>15364</v>
      </c>
      <c r="N19" s="292">
        <v>100.45769582842945</v>
      </c>
      <c r="O19" s="293">
        <v>8212</v>
      </c>
      <c r="P19" s="292">
        <v>6863</v>
      </c>
      <c r="Q19" s="292">
        <v>7389</v>
      </c>
      <c r="R19" s="292">
        <v>107.66428675506339</v>
      </c>
      <c r="S19" s="293">
        <v>1018</v>
      </c>
      <c r="T19" s="285">
        <v>928.83333333333326</v>
      </c>
      <c r="U19" s="285">
        <v>933.83333333333326</v>
      </c>
      <c r="V19" s="292">
        <v>100.53830970751841</v>
      </c>
    </row>
    <row r="20" spans="1:22" s="286" customFormat="1" ht="98.25" customHeight="1" x14ac:dyDescent="0.25">
      <c r="A20" s="287">
        <v>10</v>
      </c>
      <c r="B20" s="288" t="s">
        <v>12</v>
      </c>
      <c r="C20" s="289">
        <v>35125</v>
      </c>
      <c r="D20" s="279">
        <v>31627.5</v>
      </c>
      <c r="E20" s="279">
        <v>32337.5</v>
      </c>
      <c r="F20" s="290">
        <v>102.24488182752351</v>
      </c>
      <c r="G20" s="289">
        <v>2453</v>
      </c>
      <c r="H20" s="291">
        <v>1791</v>
      </c>
      <c r="I20" s="291">
        <v>2038</v>
      </c>
      <c r="J20" s="292">
        <v>113.79117811278616</v>
      </c>
      <c r="K20" s="293">
        <v>21568</v>
      </c>
      <c r="L20" s="292">
        <v>20516</v>
      </c>
      <c r="M20" s="285">
        <v>20516</v>
      </c>
      <c r="N20" s="292">
        <v>100</v>
      </c>
      <c r="O20" s="293">
        <v>10256</v>
      </c>
      <c r="P20" s="292">
        <v>8544</v>
      </c>
      <c r="Q20" s="292">
        <v>9002</v>
      </c>
      <c r="R20" s="292">
        <v>105.36048689138578</v>
      </c>
      <c r="S20" s="293">
        <v>848</v>
      </c>
      <c r="T20" s="285">
        <v>776.5</v>
      </c>
      <c r="U20" s="285">
        <v>781.5</v>
      </c>
      <c r="V20" s="292">
        <v>100.64391500321956</v>
      </c>
    </row>
    <row r="21" spans="1:22" s="286" customFormat="1" ht="98.25" customHeight="1" x14ac:dyDescent="0.25">
      <c r="A21" s="287">
        <v>11</v>
      </c>
      <c r="B21" s="288" t="s">
        <v>13</v>
      </c>
      <c r="C21" s="289">
        <v>24279</v>
      </c>
      <c r="D21" s="279">
        <v>22069</v>
      </c>
      <c r="E21" s="279">
        <v>22146</v>
      </c>
      <c r="F21" s="290">
        <v>100.34890570483483</v>
      </c>
      <c r="G21" s="289">
        <v>1135</v>
      </c>
      <c r="H21" s="291">
        <v>875</v>
      </c>
      <c r="I21" s="291">
        <v>881</v>
      </c>
      <c r="J21" s="292">
        <v>100.68571428571428</v>
      </c>
      <c r="K21" s="293">
        <v>14903</v>
      </c>
      <c r="L21" s="292">
        <v>14245</v>
      </c>
      <c r="M21" s="285">
        <v>14254</v>
      </c>
      <c r="N21" s="292">
        <v>100.06318006318007</v>
      </c>
      <c r="O21" s="293">
        <v>7458</v>
      </c>
      <c r="P21" s="292">
        <v>6229</v>
      </c>
      <c r="Q21" s="292">
        <v>6286</v>
      </c>
      <c r="R21" s="292">
        <v>100.91507465082678</v>
      </c>
      <c r="S21" s="293">
        <v>783</v>
      </c>
      <c r="T21" s="285">
        <v>720</v>
      </c>
      <c r="U21" s="285">
        <v>725</v>
      </c>
      <c r="V21" s="292">
        <v>100.69444444444444</v>
      </c>
    </row>
    <row r="22" spans="1:22" s="286" customFormat="1" ht="98.25" customHeight="1" x14ac:dyDescent="0.25">
      <c r="A22" s="287">
        <v>12</v>
      </c>
      <c r="B22" s="288" t="s">
        <v>14</v>
      </c>
      <c r="C22" s="289">
        <v>27751</v>
      </c>
      <c r="D22" s="279">
        <v>24948</v>
      </c>
      <c r="E22" s="279">
        <v>24934</v>
      </c>
      <c r="F22" s="290">
        <v>99.943883277216599</v>
      </c>
      <c r="G22" s="289">
        <v>1580</v>
      </c>
      <c r="H22" s="291">
        <v>1155</v>
      </c>
      <c r="I22" s="291">
        <v>1162</v>
      </c>
      <c r="J22" s="292">
        <v>100.60606060606061</v>
      </c>
      <c r="K22" s="293">
        <v>19126</v>
      </c>
      <c r="L22" s="292">
        <v>17873</v>
      </c>
      <c r="M22" s="285">
        <v>17873</v>
      </c>
      <c r="N22" s="292">
        <v>100</v>
      </c>
      <c r="O22" s="293">
        <v>6262</v>
      </c>
      <c r="P22" s="292">
        <v>5219</v>
      </c>
      <c r="Q22" s="292">
        <v>5193</v>
      </c>
      <c r="R22" s="292">
        <v>99.501820272082782</v>
      </c>
      <c r="S22" s="293">
        <v>783</v>
      </c>
      <c r="T22" s="285">
        <v>701</v>
      </c>
      <c r="U22" s="285">
        <v>706</v>
      </c>
      <c r="V22" s="292">
        <v>100.71326676176891</v>
      </c>
    </row>
    <row r="23" spans="1:22" s="286" customFormat="1" ht="98.25" customHeight="1" thickBot="1" x14ac:dyDescent="0.3">
      <c r="A23" s="294">
        <v>13</v>
      </c>
      <c r="B23" s="295" t="s">
        <v>15</v>
      </c>
      <c r="C23" s="296">
        <v>13619</v>
      </c>
      <c r="D23" s="301">
        <v>12068</v>
      </c>
      <c r="E23" s="301">
        <v>13247</v>
      </c>
      <c r="F23" s="297">
        <v>109.76963871395427</v>
      </c>
      <c r="G23" s="296">
        <v>1009</v>
      </c>
      <c r="H23" s="298">
        <v>740</v>
      </c>
      <c r="I23" s="298">
        <v>1372</v>
      </c>
      <c r="J23" s="299">
        <v>185.40540540540539</v>
      </c>
      <c r="K23" s="300">
        <v>7751</v>
      </c>
      <c r="L23" s="299">
        <v>7224</v>
      </c>
      <c r="M23" s="285">
        <v>7241</v>
      </c>
      <c r="N23" s="299">
        <v>100.23532668881505</v>
      </c>
      <c r="O23" s="300">
        <v>4076</v>
      </c>
      <c r="P23" s="299">
        <v>3407</v>
      </c>
      <c r="Q23" s="299">
        <v>3932</v>
      </c>
      <c r="R23" s="299">
        <v>115.40945113002641</v>
      </c>
      <c r="S23" s="300">
        <v>783</v>
      </c>
      <c r="T23" s="285">
        <v>697</v>
      </c>
      <c r="U23" s="285">
        <v>702</v>
      </c>
      <c r="V23" s="299">
        <v>100.71736011477761</v>
      </c>
    </row>
    <row r="24" spans="1:22" ht="81" customHeight="1" x14ac:dyDescent="0.25">
      <c r="H24" s="268">
        <v>5850</v>
      </c>
    </row>
    <row r="25" spans="1:22" ht="81" customHeight="1" x14ac:dyDescent="0.25">
      <c r="I25" s="4"/>
      <c r="J25" s="4"/>
      <c r="K25" s="321">
        <v>11775</v>
      </c>
      <c r="O25" s="321">
        <v>17458</v>
      </c>
      <c r="T25" s="268">
        <v>1032.8333333333339</v>
      </c>
    </row>
    <row r="26" spans="1:22" ht="81" customHeight="1" x14ac:dyDescent="0.25">
      <c r="T26" s="3"/>
    </row>
    <row r="29" spans="1:22" ht="138" customHeight="1" x14ac:dyDescent="0.25"/>
  </sheetData>
  <mergeCells count="30">
    <mergeCell ref="C1:J3"/>
    <mergeCell ref="K5:R5"/>
    <mergeCell ref="U4:V4"/>
    <mergeCell ref="T8:T9"/>
    <mergeCell ref="U8:V8"/>
    <mergeCell ref="S6:V7"/>
    <mergeCell ref="S8:S9"/>
    <mergeCell ref="O6:R7"/>
    <mergeCell ref="S5:V5"/>
    <mergeCell ref="G8:G9"/>
    <mergeCell ref="O8:O9"/>
    <mergeCell ref="H8:H9"/>
    <mergeCell ref="I8:J8"/>
    <mergeCell ref="P8:P9"/>
    <mergeCell ref="Q8:R8"/>
    <mergeCell ref="M8:N8"/>
    <mergeCell ref="K8:K9"/>
    <mergeCell ref="L8:L9"/>
    <mergeCell ref="K2:V3"/>
    <mergeCell ref="A10:B10"/>
    <mergeCell ref="D8:D9"/>
    <mergeCell ref="C8:C9"/>
    <mergeCell ref="B5:B9"/>
    <mergeCell ref="A5:A9"/>
    <mergeCell ref="E8:F8"/>
    <mergeCell ref="C5:F7"/>
    <mergeCell ref="A4:B4"/>
    <mergeCell ref="G6:J7"/>
    <mergeCell ref="K6:N7"/>
    <mergeCell ref="G5:J5"/>
  </mergeCells>
  <printOptions horizontalCentered="1"/>
  <pageMargins left="0" right="0" top="0" bottom="0" header="0" footer="0"/>
  <pageSetup paperSize="9" scale="20" fitToWidth="3" fitToHeight="0" orientation="landscape" horizontalDpi="360" verticalDpi="360" r:id="rId1"/>
  <colBreaks count="2" manualBreakCount="2">
    <brk id="10" max="22" man="1"/>
    <brk id="18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18"/>
  <sheetViews>
    <sheetView topLeftCell="C1" workbookViewId="0">
      <selection activeCell="C5" sqref="C5:O18"/>
    </sheetView>
  </sheetViews>
  <sheetFormatPr defaultRowHeight="15" x14ac:dyDescent="0.25"/>
  <cols>
    <col min="3" max="3" width="14" customWidth="1"/>
    <col min="4" max="4" width="22.5703125" customWidth="1"/>
    <col min="5" max="5" width="12.42578125" customWidth="1"/>
    <col min="7" max="7" width="14.5703125" customWidth="1"/>
    <col min="10" max="10" width="9.140625" customWidth="1"/>
  </cols>
  <sheetData>
    <row r="5" spans="2:15" x14ac:dyDescent="0.25">
      <c r="D5" t="s">
        <v>2221</v>
      </c>
      <c r="E5" t="s">
        <v>2222</v>
      </c>
      <c r="F5" t="s">
        <v>2223</v>
      </c>
      <c r="G5" t="s">
        <v>2224</v>
      </c>
      <c r="H5" t="s">
        <v>2225</v>
      </c>
      <c r="I5" t="s">
        <v>2226</v>
      </c>
      <c r="J5" t="s">
        <v>2227</v>
      </c>
      <c r="K5" t="s">
        <v>2228</v>
      </c>
      <c r="L5" t="s">
        <v>2229</v>
      </c>
      <c r="M5" t="s">
        <v>2230</v>
      </c>
      <c r="N5" t="s">
        <v>2231</v>
      </c>
      <c r="O5" t="s">
        <v>2232</v>
      </c>
    </row>
    <row r="6" spans="2:15" x14ac:dyDescent="0.25">
      <c r="B6">
        <v>1</v>
      </c>
      <c r="C6" t="s">
        <v>3</v>
      </c>
      <c r="D6">
        <v>795</v>
      </c>
      <c r="E6">
        <v>252</v>
      </c>
      <c r="F6">
        <v>-543</v>
      </c>
      <c r="G6">
        <v>58</v>
      </c>
      <c r="H6">
        <v>58</v>
      </c>
      <c r="I6">
        <v>0</v>
      </c>
      <c r="J6">
        <v>11218</v>
      </c>
      <c r="K6">
        <v>11713</v>
      </c>
      <c r="L6">
        <v>495</v>
      </c>
      <c r="M6">
        <v>1268</v>
      </c>
      <c r="N6">
        <v>1125</v>
      </c>
      <c r="O6">
        <v>-143</v>
      </c>
    </row>
    <row r="7" spans="2:15" x14ac:dyDescent="0.25">
      <c r="B7">
        <v>2</v>
      </c>
      <c r="C7" t="s">
        <v>4</v>
      </c>
      <c r="D7">
        <v>393</v>
      </c>
      <c r="E7">
        <v>60</v>
      </c>
      <c r="F7">
        <v>-333</v>
      </c>
      <c r="G7">
        <v>55</v>
      </c>
      <c r="H7">
        <v>55</v>
      </c>
      <c r="I7">
        <v>0</v>
      </c>
      <c r="J7">
        <v>6742</v>
      </c>
      <c r="K7">
        <v>6908</v>
      </c>
      <c r="L7">
        <v>166</v>
      </c>
      <c r="M7">
        <v>680</v>
      </c>
      <c r="N7">
        <v>197</v>
      </c>
      <c r="O7">
        <v>-483</v>
      </c>
    </row>
    <row r="8" spans="2:15" x14ac:dyDescent="0.25">
      <c r="B8">
        <v>3</v>
      </c>
      <c r="C8" t="s">
        <v>5</v>
      </c>
      <c r="D8">
        <v>333</v>
      </c>
      <c r="E8">
        <v>48</v>
      </c>
      <c r="F8">
        <v>-285</v>
      </c>
      <c r="G8">
        <v>15593</v>
      </c>
      <c r="H8">
        <v>11769</v>
      </c>
      <c r="I8">
        <v>-3824</v>
      </c>
      <c r="J8">
        <v>8809</v>
      </c>
      <c r="K8">
        <v>7206</v>
      </c>
      <c r="L8">
        <v>-1603</v>
      </c>
      <c r="M8">
        <v>609</v>
      </c>
      <c r="N8">
        <v>68</v>
      </c>
      <c r="O8">
        <v>-541</v>
      </c>
    </row>
    <row r="9" spans="2:15" x14ac:dyDescent="0.25">
      <c r="B9">
        <v>4</v>
      </c>
      <c r="C9" t="s">
        <v>6</v>
      </c>
      <c r="D9">
        <v>1112</v>
      </c>
      <c r="E9">
        <v>376</v>
      </c>
      <c r="F9">
        <v>-736</v>
      </c>
      <c r="G9">
        <v>16866</v>
      </c>
      <c r="H9">
        <v>13351</v>
      </c>
      <c r="I9">
        <v>-3515</v>
      </c>
      <c r="J9">
        <v>8493</v>
      </c>
      <c r="K9">
        <v>7644</v>
      </c>
      <c r="L9">
        <v>-849</v>
      </c>
      <c r="M9">
        <v>592</v>
      </c>
      <c r="N9">
        <v>10</v>
      </c>
      <c r="O9">
        <v>-582</v>
      </c>
    </row>
    <row r="10" spans="2:15" x14ac:dyDescent="0.25">
      <c r="B10">
        <v>5</v>
      </c>
      <c r="C10" t="s">
        <v>7</v>
      </c>
      <c r="D10">
        <v>150</v>
      </c>
      <c r="E10">
        <v>53</v>
      </c>
      <c r="F10">
        <v>-97</v>
      </c>
      <c r="G10">
        <v>17639</v>
      </c>
      <c r="H10">
        <v>15869</v>
      </c>
      <c r="I10">
        <v>-1770</v>
      </c>
      <c r="J10">
        <v>9306</v>
      </c>
      <c r="K10">
        <v>8970</v>
      </c>
      <c r="L10">
        <v>-336</v>
      </c>
      <c r="M10">
        <v>613</v>
      </c>
      <c r="N10">
        <v>73</v>
      </c>
      <c r="O10">
        <v>-540</v>
      </c>
    </row>
    <row r="11" spans="2:15" x14ac:dyDescent="0.25">
      <c r="B11">
        <v>6</v>
      </c>
      <c r="C11" t="s">
        <v>8</v>
      </c>
      <c r="D11">
        <v>275</v>
      </c>
      <c r="E11">
        <v>77</v>
      </c>
      <c r="F11">
        <v>-198</v>
      </c>
      <c r="G11">
        <v>16878</v>
      </c>
      <c r="H11">
        <v>13902</v>
      </c>
      <c r="I11">
        <v>-2976</v>
      </c>
      <c r="J11">
        <v>11100</v>
      </c>
      <c r="K11">
        <v>11031</v>
      </c>
      <c r="L11">
        <v>-69</v>
      </c>
      <c r="M11">
        <v>966</v>
      </c>
      <c r="N11">
        <v>563</v>
      </c>
      <c r="O11">
        <v>-403</v>
      </c>
    </row>
    <row r="12" spans="2:15" x14ac:dyDescent="0.25">
      <c r="B12">
        <v>7</v>
      </c>
      <c r="C12" t="s">
        <v>9</v>
      </c>
      <c r="D12">
        <v>743</v>
      </c>
      <c r="E12">
        <v>134</v>
      </c>
      <c r="F12">
        <v>-609</v>
      </c>
      <c r="G12">
        <v>15245</v>
      </c>
      <c r="H12">
        <v>14804</v>
      </c>
      <c r="I12">
        <v>-441</v>
      </c>
      <c r="J12">
        <v>6755</v>
      </c>
      <c r="K12">
        <v>5879</v>
      </c>
      <c r="L12">
        <v>-876</v>
      </c>
      <c r="M12">
        <v>577</v>
      </c>
      <c r="N12">
        <v>71</v>
      </c>
      <c r="O12">
        <v>-506</v>
      </c>
    </row>
    <row r="13" spans="2:15" x14ac:dyDescent="0.25">
      <c r="B13">
        <v>8</v>
      </c>
      <c r="C13" t="s">
        <v>10</v>
      </c>
      <c r="D13">
        <v>792</v>
      </c>
      <c r="E13">
        <v>73</v>
      </c>
      <c r="F13">
        <v>-719</v>
      </c>
      <c r="G13">
        <v>17643</v>
      </c>
      <c r="H13">
        <v>15919</v>
      </c>
      <c r="I13">
        <v>-1724</v>
      </c>
      <c r="J13">
        <v>7334</v>
      </c>
      <c r="K13">
        <v>6725</v>
      </c>
      <c r="L13">
        <v>-609</v>
      </c>
      <c r="M13">
        <v>614</v>
      </c>
      <c r="N13">
        <v>111</v>
      </c>
      <c r="O13">
        <v>-503</v>
      </c>
    </row>
    <row r="14" spans="2:15" x14ac:dyDescent="0.25">
      <c r="B14">
        <v>9</v>
      </c>
      <c r="C14" t="s">
        <v>11</v>
      </c>
      <c r="D14">
        <v>169</v>
      </c>
      <c r="E14">
        <v>72</v>
      </c>
      <c r="F14">
        <v>-97</v>
      </c>
      <c r="G14">
        <v>13583</v>
      </c>
      <c r="H14">
        <v>9318</v>
      </c>
      <c r="I14">
        <v>-4265</v>
      </c>
      <c r="J14">
        <v>4781</v>
      </c>
      <c r="K14">
        <v>4327</v>
      </c>
      <c r="L14">
        <v>-454</v>
      </c>
      <c r="M14">
        <v>682</v>
      </c>
      <c r="N14">
        <v>291</v>
      </c>
      <c r="O14">
        <v>-391</v>
      </c>
    </row>
    <row r="15" spans="2:15" x14ac:dyDescent="0.25">
      <c r="B15">
        <v>10</v>
      </c>
      <c r="C15" t="s">
        <v>12</v>
      </c>
      <c r="D15">
        <v>1767</v>
      </c>
      <c r="E15">
        <v>206</v>
      </c>
      <c r="F15">
        <v>-1561</v>
      </c>
      <c r="G15">
        <v>17673</v>
      </c>
      <c r="H15">
        <v>12463</v>
      </c>
      <c r="I15">
        <v>-5210</v>
      </c>
      <c r="J15">
        <v>8233</v>
      </c>
      <c r="K15">
        <v>7702</v>
      </c>
      <c r="L15">
        <v>-531</v>
      </c>
      <c r="M15">
        <v>568</v>
      </c>
      <c r="N15">
        <v>57</v>
      </c>
      <c r="O15">
        <v>-511</v>
      </c>
    </row>
    <row r="16" spans="2:15" x14ac:dyDescent="0.25">
      <c r="B16">
        <v>11</v>
      </c>
      <c r="C16" t="s">
        <v>13</v>
      </c>
      <c r="D16">
        <v>216</v>
      </c>
      <c r="E16">
        <v>64</v>
      </c>
      <c r="F16">
        <v>-152</v>
      </c>
      <c r="G16">
        <v>12426</v>
      </c>
      <c r="H16">
        <v>12187</v>
      </c>
      <c r="I16">
        <v>-239</v>
      </c>
      <c r="J16">
        <v>5982</v>
      </c>
      <c r="K16">
        <v>5651</v>
      </c>
      <c r="L16">
        <v>-331</v>
      </c>
      <c r="M16">
        <v>525</v>
      </c>
      <c r="N16">
        <v>59</v>
      </c>
      <c r="O16">
        <v>-466</v>
      </c>
    </row>
    <row r="17" spans="2:15" x14ac:dyDescent="0.25">
      <c r="B17">
        <v>12</v>
      </c>
      <c r="C17" t="s">
        <v>14</v>
      </c>
      <c r="D17">
        <v>178</v>
      </c>
      <c r="E17">
        <v>184</v>
      </c>
      <c r="F17">
        <v>6</v>
      </c>
      <c r="G17">
        <v>15165</v>
      </c>
      <c r="H17">
        <v>10459</v>
      </c>
      <c r="I17">
        <v>-4706</v>
      </c>
      <c r="J17">
        <v>4009</v>
      </c>
      <c r="K17">
        <v>4043</v>
      </c>
      <c r="L17">
        <v>34</v>
      </c>
      <c r="M17">
        <v>533</v>
      </c>
      <c r="N17">
        <v>81</v>
      </c>
      <c r="O17">
        <v>-452</v>
      </c>
    </row>
    <row r="18" spans="2:15" x14ac:dyDescent="0.25">
      <c r="B18">
        <v>13</v>
      </c>
      <c r="C18" t="s">
        <v>15</v>
      </c>
      <c r="D18">
        <v>1232</v>
      </c>
      <c r="E18">
        <v>1075</v>
      </c>
      <c r="F18">
        <v>-157</v>
      </c>
      <c r="G18">
        <v>6275</v>
      </c>
      <c r="H18">
        <v>6908</v>
      </c>
      <c r="I18">
        <v>633</v>
      </c>
      <c r="J18">
        <v>3483</v>
      </c>
      <c r="K18">
        <v>3279</v>
      </c>
      <c r="L18">
        <v>-204</v>
      </c>
      <c r="M18">
        <v>522</v>
      </c>
      <c r="N18">
        <v>195</v>
      </c>
      <c r="O18">
        <v>-327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8"/>
  <sheetViews>
    <sheetView view="pageBreakPreview" zoomScale="25" zoomScaleNormal="25" zoomScaleSheetLayoutView="25" workbookViewId="0">
      <pane ySplit="9" topLeftCell="A10" activePane="bottomLeft" state="frozen"/>
      <selection activeCell="Q4" sqref="Q4:Z4"/>
      <selection pane="bottomLeft" activeCell="G12" sqref="G12"/>
    </sheetView>
  </sheetViews>
  <sheetFormatPr defaultColWidth="9.140625" defaultRowHeight="27" x14ac:dyDescent="0.25"/>
  <cols>
    <col min="1" max="1" width="18.42578125" style="3" customWidth="1"/>
    <col min="2" max="2" width="68.7109375" style="3" customWidth="1"/>
    <col min="3" max="5" width="55.85546875" style="1" customWidth="1"/>
    <col min="6" max="6" width="46.7109375" style="1" customWidth="1"/>
    <col min="7" max="7" width="45.28515625" style="1" customWidth="1"/>
    <col min="8" max="8" width="43.28515625" style="1" customWidth="1"/>
    <col min="9" max="9" width="47.85546875" style="1" customWidth="1"/>
    <col min="10" max="10" width="48.7109375" style="1" bestFit="1" customWidth="1"/>
    <col min="11" max="11" width="43.85546875" style="1" customWidth="1"/>
    <col min="12" max="13" width="57.28515625" style="1" customWidth="1"/>
    <col min="14" max="14" width="43.28515625" style="1" customWidth="1"/>
    <col min="15" max="15" width="46.7109375" style="1" customWidth="1"/>
    <col min="16" max="16" width="48.7109375" style="1" bestFit="1" customWidth="1"/>
    <col min="17" max="17" width="42.7109375" style="1" customWidth="1"/>
    <col min="18" max="18" width="19.42578125" style="1" customWidth="1"/>
    <col min="19" max="16384" width="9.140625" style="1"/>
  </cols>
  <sheetData>
    <row r="1" spans="1:17" ht="97.5" customHeight="1" x14ac:dyDescent="0.25">
      <c r="A1" s="140"/>
      <c r="B1" s="140"/>
      <c r="C1" s="477" t="s">
        <v>97</v>
      </c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</row>
    <row r="2" spans="1:17" ht="189.75" customHeight="1" x14ac:dyDescent="0.25">
      <c r="A2" s="140"/>
      <c r="B2" s="140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</row>
    <row r="3" spans="1:17" ht="81.75" customHeight="1" thickBot="1" x14ac:dyDescent="0.3">
      <c r="A3" s="478" t="s">
        <v>80</v>
      </c>
      <c r="B3" s="478"/>
      <c r="C3" s="137"/>
      <c r="D3" s="137"/>
      <c r="E3" s="137"/>
      <c r="F3" s="137"/>
      <c r="G3" s="148"/>
      <c r="H3" s="137"/>
      <c r="I3" s="137"/>
      <c r="J3" s="137"/>
      <c r="K3" s="479"/>
      <c r="L3" s="479"/>
      <c r="M3" s="480"/>
      <c r="N3" s="480"/>
      <c r="P3" s="481"/>
      <c r="Q3" s="481"/>
    </row>
    <row r="4" spans="1:17" s="138" customFormat="1" ht="112.5" customHeight="1" thickBot="1" x14ac:dyDescent="0.3">
      <c r="A4" s="451" t="s">
        <v>0</v>
      </c>
      <c r="B4" s="451" t="s">
        <v>34</v>
      </c>
      <c r="C4" s="454" t="s">
        <v>96</v>
      </c>
      <c r="D4" s="455"/>
      <c r="E4" s="469"/>
      <c r="F4" s="474" t="s">
        <v>81</v>
      </c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6"/>
    </row>
    <row r="5" spans="1:17" s="138" customFormat="1" ht="111.75" customHeight="1" x14ac:dyDescent="0.25">
      <c r="A5" s="452"/>
      <c r="B5" s="452"/>
      <c r="C5" s="470"/>
      <c r="D5" s="471"/>
      <c r="E5" s="472"/>
      <c r="F5" s="448" t="s">
        <v>93</v>
      </c>
      <c r="G5" s="449"/>
      <c r="H5" s="450"/>
      <c r="I5" s="454" t="s">
        <v>86</v>
      </c>
      <c r="J5" s="455"/>
      <c r="K5" s="456"/>
      <c r="L5" s="448" t="s">
        <v>91</v>
      </c>
      <c r="M5" s="449"/>
      <c r="N5" s="450"/>
      <c r="O5" s="448" t="s">
        <v>94</v>
      </c>
      <c r="P5" s="449"/>
      <c r="Q5" s="450"/>
    </row>
    <row r="6" spans="1:17" s="138" customFormat="1" ht="120" customHeight="1" thickBot="1" x14ac:dyDescent="0.3">
      <c r="A6" s="452"/>
      <c r="B6" s="452"/>
      <c r="C6" s="457"/>
      <c r="D6" s="458"/>
      <c r="E6" s="473"/>
      <c r="F6" s="460"/>
      <c r="G6" s="461"/>
      <c r="H6" s="462"/>
      <c r="I6" s="457"/>
      <c r="J6" s="458"/>
      <c r="K6" s="459"/>
      <c r="L6" s="460"/>
      <c r="M6" s="461"/>
      <c r="N6" s="462"/>
      <c r="O6" s="460"/>
      <c r="P6" s="461"/>
      <c r="Q6" s="462"/>
    </row>
    <row r="7" spans="1:17" s="138" customFormat="1" ht="117" customHeight="1" x14ac:dyDescent="0.25">
      <c r="A7" s="452"/>
      <c r="B7" s="452"/>
      <c r="C7" s="463">
        <v>45097</v>
      </c>
      <c r="D7" s="465">
        <v>45098</v>
      </c>
      <c r="E7" s="467" t="s">
        <v>89</v>
      </c>
      <c r="F7" s="448" t="s">
        <v>95</v>
      </c>
      <c r="G7" s="449"/>
      <c r="H7" s="450"/>
      <c r="I7" s="448" t="s">
        <v>95</v>
      </c>
      <c r="J7" s="449"/>
      <c r="K7" s="450"/>
      <c r="L7" s="448" t="s">
        <v>95</v>
      </c>
      <c r="M7" s="449"/>
      <c r="N7" s="450"/>
      <c r="O7" s="448" t="s">
        <v>95</v>
      </c>
      <c r="P7" s="449"/>
      <c r="Q7" s="450"/>
    </row>
    <row r="8" spans="1:17" s="138" customFormat="1" ht="180" customHeight="1" thickBot="1" x14ac:dyDescent="0.3">
      <c r="A8" s="453"/>
      <c r="B8" s="453"/>
      <c r="C8" s="464"/>
      <c r="D8" s="466"/>
      <c r="E8" s="468"/>
      <c r="F8" s="180">
        <v>45097</v>
      </c>
      <c r="G8" s="181">
        <v>45098</v>
      </c>
      <c r="H8" s="179" t="s">
        <v>89</v>
      </c>
      <c r="I8" s="180">
        <v>45097</v>
      </c>
      <c r="J8" s="181">
        <v>45098</v>
      </c>
      <c r="K8" s="179" t="s">
        <v>89</v>
      </c>
      <c r="L8" s="180">
        <v>45097</v>
      </c>
      <c r="M8" s="181">
        <v>45098</v>
      </c>
      <c r="N8" s="179" t="s">
        <v>89</v>
      </c>
      <c r="O8" s="180">
        <v>45097</v>
      </c>
      <c r="P8" s="181">
        <v>45098</v>
      </c>
      <c r="Q8" s="179" t="s">
        <v>89</v>
      </c>
    </row>
    <row r="9" spans="1:17" s="157" customFormat="1" ht="129" customHeight="1" thickBot="1" x14ac:dyDescent="0.3">
      <c r="A9" s="446" t="s">
        <v>2</v>
      </c>
      <c r="B9" s="447"/>
      <c r="C9" s="167">
        <f>+SUM(C10:C22)</f>
        <v>95536.03</v>
      </c>
      <c r="D9" s="168" t="e">
        <f t="shared" ref="D9:I9" si="0">+SUM(D10:D22)</f>
        <v>#REF!</v>
      </c>
      <c r="E9" s="169" t="e">
        <f>+SUM(E10:E22)</f>
        <v>#REF!</v>
      </c>
      <c r="F9" s="176">
        <f t="shared" si="0"/>
        <v>2404.0299999999997</v>
      </c>
      <c r="G9" s="177">
        <f t="shared" si="0"/>
        <v>2404.0299999999997</v>
      </c>
      <c r="H9" s="178">
        <f>+SUM(H10:H22)</f>
        <v>0</v>
      </c>
      <c r="I9" s="170">
        <f t="shared" si="0"/>
        <v>39000</v>
      </c>
      <c r="J9" s="171" t="e">
        <f t="shared" ref="J9:Q9" si="1">+SUM(J10:J22)</f>
        <v>#REF!</v>
      </c>
      <c r="K9" s="173" t="e">
        <f t="shared" si="1"/>
        <v>#REF!</v>
      </c>
      <c r="L9" s="170">
        <f t="shared" si="1"/>
        <v>52967</v>
      </c>
      <c r="M9" s="171">
        <f t="shared" si="1"/>
        <v>53161</v>
      </c>
      <c r="N9" s="173">
        <f t="shared" si="1"/>
        <v>194</v>
      </c>
      <c r="O9" s="170">
        <f t="shared" si="1"/>
        <v>1165</v>
      </c>
      <c r="P9" s="171" t="e">
        <f t="shared" si="1"/>
        <v>#REF!</v>
      </c>
      <c r="Q9" s="173" t="e">
        <f t="shared" si="1"/>
        <v>#REF!</v>
      </c>
    </row>
    <row r="10" spans="1:17" s="157" customFormat="1" ht="159" customHeight="1" x14ac:dyDescent="0.25">
      <c r="A10" s="149">
        <v>1</v>
      </c>
      <c r="B10" s="150" t="s">
        <v>3</v>
      </c>
      <c r="C10" s="151">
        <f>+F10+I10+L10+O10</f>
        <v>7379.03</v>
      </c>
      <c r="D10" s="152" t="e">
        <f>+G10+J10+M10+P10</f>
        <v>#REF!</v>
      </c>
      <c r="E10" s="182" t="e">
        <f>+D10-C10</f>
        <v>#REF!</v>
      </c>
      <c r="F10" s="151">
        <v>45.03</v>
      </c>
      <c r="G10" s="154">
        <v>45.03</v>
      </c>
      <c r="H10" s="155">
        <f>+G10-F10</f>
        <v>0</v>
      </c>
      <c r="I10" s="156">
        <v>37</v>
      </c>
      <c r="J10" s="153" t="e">
        <f>+СВОД!#REF!</f>
        <v>#REF!</v>
      </c>
      <c r="K10" s="155" t="e">
        <f>+J10-I10</f>
        <v>#REF!</v>
      </c>
      <c r="L10" s="156">
        <v>6929</v>
      </c>
      <c r="M10" s="153">
        <v>6863</v>
      </c>
      <c r="N10" s="155">
        <f>+M10-L10</f>
        <v>-66</v>
      </c>
      <c r="O10" s="156">
        <v>368</v>
      </c>
      <c r="P10" s="153" t="e">
        <f>+СВОД!#REF!</f>
        <v>#REF!</v>
      </c>
      <c r="Q10" s="175" t="e">
        <f>+P10-O10</f>
        <v>#REF!</v>
      </c>
    </row>
    <row r="11" spans="1:17" s="157" customFormat="1" ht="159" customHeight="1" x14ac:dyDescent="0.25">
      <c r="A11" s="158">
        <v>2</v>
      </c>
      <c r="B11" s="159" t="s">
        <v>4</v>
      </c>
      <c r="C11" s="151">
        <f t="shared" ref="C11:D22" si="2">+F11+I11+L11+O11</f>
        <v>3591.5</v>
      </c>
      <c r="D11" s="152" t="e">
        <f t="shared" si="2"/>
        <v>#REF!</v>
      </c>
      <c r="E11" s="182" t="e">
        <f t="shared" ref="E11:E22" si="3">+D11-C11</f>
        <v>#REF!</v>
      </c>
      <c r="F11" s="151">
        <v>21.5</v>
      </c>
      <c r="G11" s="154">
        <v>21.5</v>
      </c>
      <c r="H11" s="155">
        <f t="shared" ref="H11:H22" si="4">+G11-F11</f>
        <v>0</v>
      </c>
      <c r="I11" s="156">
        <v>30</v>
      </c>
      <c r="J11" s="153" t="e">
        <f>+СВОД!#REF!</f>
        <v>#REF!</v>
      </c>
      <c r="K11" s="155" t="e">
        <f t="shared" ref="K11:K22" si="5">+J11-I11</f>
        <v>#REF!</v>
      </c>
      <c r="L11" s="156">
        <v>3415</v>
      </c>
      <c r="M11" s="153">
        <v>3676</v>
      </c>
      <c r="N11" s="175">
        <f t="shared" ref="N11:N22" si="6">+M11-L11</f>
        <v>261</v>
      </c>
      <c r="O11" s="156">
        <v>125</v>
      </c>
      <c r="P11" s="153" t="e">
        <f>+СВОД!#REF!</f>
        <v>#REF!</v>
      </c>
      <c r="Q11" s="175" t="e">
        <f t="shared" ref="Q11:Q22" si="7">+P11-O11</f>
        <v>#REF!</v>
      </c>
    </row>
    <row r="12" spans="1:17" s="157" customFormat="1" ht="159" customHeight="1" x14ac:dyDescent="0.25">
      <c r="A12" s="158">
        <v>3</v>
      </c>
      <c r="B12" s="159" t="s">
        <v>5</v>
      </c>
      <c r="C12" s="151">
        <f t="shared" si="2"/>
        <v>9241.5</v>
      </c>
      <c r="D12" s="152" t="e">
        <f t="shared" si="2"/>
        <v>#REF!</v>
      </c>
      <c r="E12" s="182" t="e">
        <f t="shared" si="3"/>
        <v>#REF!</v>
      </c>
      <c r="F12" s="151">
        <v>25.5</v>
      </c>
      <c r="G12" s="154">
        <v>25.5</v>
      </c>
      <c r="H12" s="155">
        <f t="shared" si="4"/>
        <v>0</v>
      </c>
      <c r="I12" s="156">
        <v>4716</v>
      </c>
      <c r="J12" s="153" t="e">
        <f>+СВОД!#REF!</f>
        <v>#REF!</v>
      </c>
      <c r="K12" s="155" t="e">
        <f t="shared" si="5"/>
        <v>#REF!</v>
      </c>
      <c r="L12" s="156">
        <v>4430</v>
      </c>
      <c r="M12" s="153">
        <v>4432</v>
      </c>
      <c r="N12" s="175">
        <f t="shared" si="6"/>
        <v>2</v>
      </c>
      <c r="O12" s="156">
        <v>70</v>
      </c>
      <c r="P12" s="153" t="e">
        <f>+СВОД!#REF!</f>
        <v>#REF!</v>
      </c>
      <c r="Q12" s="155" t="e">
        <f t="shared" si="7"/>
        <v>#REF!</v>
      </c>
    </row>
    <row r="13" spans="1:17" s="157" customFormat="1" ht="159" customHeight="1" x14ac:dyDescent="0.25">
      <c r="A13" s="158">
        <v>4</v>
      </c>
      <c r="B13" s="159" t="s">
        <v>6</v>
      </c>
      <c r="C13" s="151">
        <f t="shared" si="2"/>
        <v>8387.5</v>
      </c>
      <c r="D13" s="152" t="e">
        <f t="shared" si="2"/>
        <v>#REF!</v>
      </c>
      <c r="E13" s="182" t="e">
        <f t="shared" si="3"/>
        <v>#REF!</v>
      </c>
      <c r="F13" s="151">
        <v>361.5</v>
      </c>
      <c r="G13" s="154">
        <v>361.5</v>
      </c>
      <c r="H13" s="155">
        <f t="shared" si="4"/>
        <v>0</v>
      </c>
      <c r="I13" s="156">
        <v>4064</v>
      </c>
      <c r="J13" s="153" t="e">
        <f>+СВОД!#REF!</f>
        <v>#REF!</v>
      </c>
      <c r="K13" s="175" t="e">
        <f t="shared" si="5"/>
        <v>#REF!</v>
      </c>
      <c r="L13" s="156">
        <v>3952</v>
      </c>
      <c r="M13" s="153">
        <v>3956</v>
      </c>
      <c r="N13" s="175">
        <f t="shared" si="6"/>
        <v>4</v>
      </c>
      <c r="O13" s="156">
        <v>10</v>
      </c>
      <c r="P13" s="153" t="e">
        <f>+СВОД!#REF!</f>
        <v>#REF!</v>
      </c>
      <c r="Q13" s="155" t="e">
        <f t="shared" si="7"/>
        <v>#REF!</v>
      </c>
    </row>
    <row r="14" spans="1:17" s="157" customFormat="1" ht="159" customHeight="1" x14ac:dyDescent="0.25">
      <c r="A14" s="158">
        <v>5</v>
      </c>
      <c r="B14" s="159" t="s">
        <v>7</v>
      </c>
      <c r="C14" s="151">
        <f t="shared" si="2"/>
        <v>7975</v>
      </c>
      <c r="D14" s="152" t="e">
        <f t="shared" si="2"/>
        <v>#REF!</v>
      </c>
      <c r="E14" s="182" t="e">
        <f t="shared" si="3"/>
        <v>#REF!</v>
      </c>
      <c r="F14" s="151">
        <v>28</v>
      </c>
      <c r="G14" s="154">
        <v>28</v>
      </c>
      <c r="H14" s="155">
        <f t="shared" si="4"/>
        <v>0</v>
      </c>
      <c r="I14" s="156">
        <v>4068</v>
      </c>
      <c r="J14" s="153" t="e">
        <f>+СВОД!#REF!</f>
        <v>#REF!</v>
      </c>
      <c r="K14" s="175" t="e">
        <f t="shared" si="5"/>
        <v>#REF!</v>
      </c>
      <c r="L14" s="156">
        <v>3833</v>
      </c>
      <c r="M14" s="153">
        <v>3764</v>
      </c>
      <c r="N14" s="155">
        <f t="shared" si="6"/>
        <v>-69</v>
      </c>
      <c r="O14" s="156">
        <v>46</v>
      </c>
      <c r="P14" s="153" t="e">
        <f>+СВОД!#REF!</f>
        <v>#REF!</v>
      </c>
      <c r="Q14" s="155" t="e">
        <f t="shared" si="7"/>
        <v>#REF!</v>
      </c>
    </row>
    <row r="15" spans="1:17" s="157" customFormat="1" ht="159" customHeight="1" x14ac:dyDescent="0.25">
      <c r="A15" s="158">
        <v>6</v>
      </c>
      <c r="B15" s="159" t="s">
        <v>8</v>
      </c>
      <c r="C15" s="151">
        <f t="shared" si="2"/>
        <v>9798.7000000000007</v>
      </c>
      <c r="D15" s="152" t="e">
        <f t="shared" si="2"/>
        <v>#REF!</v>
      </c>
      <c r="E15" s="182" t="e">
        <f t="shared" si="3"/>
        <v>#REF!</v>
      </c>
      <c r="F15" s="151">
        <v>26.7</v>
      </c>
      <c r="G15" s="154">
        <v>26.7</v>
      </c>
      <c r="H15" s="155">
        <f t="shared" si="4"/>
        <v>0</v>
      </c>
      <c r="I15" s="156">
        <v>3590</v>
      </c>
      <c r="J15" s="153" t="e">
        <f>+СВОД!#REF!</f>
        <v>#REF!</v>
      </c>
      <c r="K15" s="155" t="e">
        <f t="shared" si="5"/>
        <v>#REF!</v>
      </c>
      <c r="L15" s="156">
        <v>6099</v>
      </c>
      <c r="M15" s="153">
        <v>6132</v>
      </c>
      <c r="N15" s="175">
        <f t="shared" si="6"/>
        <v>33</v>
      </c>
      <c r="O15" s="156">
        <v>83</v>
      </c>
      <c r="P15" s="153" t="e">
        <f>+СВОД!#REF!</f>
        <v>#REF!</v>
      </c>
      <c r="Q15" s="175" t="e">
        <f t="shared" si="7"/>
        <v>#REF!</v>
      </c>
    </row>
    <row r="16" spans="1:17" s="157" customFormat="1" ht="159" customHeight="1" x14ac:dyDescent="0.25">
      <c r="A16" s="158">
        <v>7</v>
      </c>
      <c r="B16" s="159" t="s">
        <v>9</v>
      </c>
      <c r="C16" s="151">
        <f t="shared" si="2"/>
        <v>8168.5</v>
      </c>
      <c r="D16" s="152" t="e">
        <f t="shared" si="2"/>
        <v>#REF!</v>
      </c>
      <c r="E16" s="182" t="e">
        <f t="shared" si="3"/>
        <v>#REF!</v>
      </c>
      <c r="F16" s="151">
        <v>26.5</v>
      </c>
      <c r="G16" s="154">
        <v>26.5</v>
      </c>
      <c r="H16" s="155">
        <f t="shared" si="4"/>
        <v>0</v>
      </c>
      <c r="I16" s="156">
        <v>3709</v>
      </c>
      <c r="J16" s="153" t="e">
        <f>+СВОД!#REF!</f>
        <v>#REF!</v>
      </c>
      <c r="K16" s="175" t="e">
        <f t="shared" si="5"/>
        <v>#REF!</v>
      </c>
      <c r="L16" s="156">
        <v>4418</v>
      </c>
      <c r="M16" s="153">
        <v>4388</v>
      </c>
      <c r="N16" s="155">
        <f t="shared" si="6"/>
        <v>-30</v>
      </c>
      <c r="O16" s="156">
        <v>15</v>
      </c>
      <c r="P16" s="153" t="e">
        <f>+СВОД!#REF!</f>
        <v>#REF!</v>
      </c>
      <c r="Q16" s="155" t="e">
        <f t="shared" si="7"/>
        <v>#REF!</v>
      </c>
    </row>
    <row r="17" spans="1:17" s="157" customFormat="1" ht="159" customHeight="1" thickBot="1" x14ac:dyDescent="0.3">
      <c r="A17" s="160">
        <v>8</v>
      </c>
      <c r="B17" s="161" t="s">
        <v>10</v>
      </c>
      <c r="C17" s="162">
        <f t="shared" si="2"/>
        <v>9109.0499999999993</v>
      </c>
      <c r="D17" s="163" t="e">
        <f t="shared" si="2"/>
        <v>#REF!</v>
      </c>
      <c r="E17" s="182" t="e">
        <f t="shared" si="3"/>
        <v>#REF!</v>
      </c>
      <c r="F17" s="162">
        <v>168.05</v>
      </c>
      <c r="G17" s="174">
        <v>168.05</v>
      </c>
      <c r="H17" s="155">
        <f t="shared" si="4"/>
        <v>0</v>
      </c>
      <c r="I17" s="166">
        <v>4442</v>
      </c>
      <c r="J17" s="153" t="e">
        <f>+СВОД!#REF!</f>
        <v>#REF!</v>
      </c>
      <c r="K17" s="175" t="e">
        <f t="shared" si="5"/>
        <v>#REF!</v>
      </c>
      <c r="L17" s="166">
        <v>4435</v>
      </c>
      <c r="M17" s="164">
        <v>4491</v>
      </c>
      <c r="N17" s="175">
        <f t="shared" si="6"/>
        <v>56</v>
      </c>
      <c r="O17" s="166">
        <v>64</v>
      </c>
      <c r="P17" s="153" t="e">
        <f>+СВОД!#REF!</f>
        <v>#REF!</v>
      </c>
      <c r="Q17" s="175" t="e">
        <f t="shared" si="7"/>
        <v>#REF!</v>
      </c>
    </row>
    <row r="18" spans="1:17" s="157" customFormat="1" ht="159" customHeight="1" x14ac:dyDescent="0.25">
      <c r="A18" s="149">
        <v>9</v>
      </c>
      <c r="B18" s="150" t="s">
        <v>11</v>
      </c>
      <c r="C18" s="151">
        <f t="shared" si="2"/>
        <v>5433.5</v>
      </c>
      <c r="D18" s="152" t="e">
        <f t="shared" si="2"/>
        <v>#REF!</v>
      </c>
      <c r="E18" s="182" t="e">
        <f t="shared" si="3"/>
        <v>#REF!</v>
      </c>
      <c r="F18" s="151">
        <v>58.5</v>
      </c>
      <c r="G18" s="154">
        <v>58.5</v>
      </c>
      <c r="H18" s="155">
        <f t="shared" si="4"/>
        <v>0</v>
      </c>
      <c r="I18" s="156">
        <v>2104</v>
      </c>
      <c r="J18" s="153" t="e">
        <f>+СВОД!#REF!</f>
        <v>#REF!</v>
      </c>
      <c r="K18" s="175" t="e">
        <f t="shared" si="5"/>
        <v>#REF!</v>
      </c>
      <c r="L18" s="156">
        <v>3076</v>
      </c>
      <c r="M18" s="153">
        <v>3231</v>
      </c>
      <c r="N18" s="175">
        <f t="shared" si="6"/>
        <v>155</v>
      </c>
      <c r="O18" s="156">
        <v>195</v>
      </c>
      <c r="P18" s="153" t="e">
        <f>+СВОД!#REF!</f>
        <v>#REF!</v>
      </c>
      <c r="Q18" s="175" t="e">
        <f t="shared" si="7"/>
        <v>#REF!</v>
      </c>
    </row>
    <row r="19" spans="1:17" s="157" customFormat="1" ht="159" customHeight="1" x14ac:dyDescent="0.25">
      <c r="A19" s="158">
        <v>10</v>
      </c>
      <c r="B19" s="159" t="s">
        <v>12</v>
      </c>
      <c r="C19" s="151">
        <f t="shared" si="2"/>
        <v>10602</v>
      </c>
      <c r="D19" s="152" t="e">
        <f t="shared" si="2"/>
        <v>#REF!</v>
      </c>
      <c r="E19" s="182" t="e">
        <f t="shared" si="3"/>
        <v>#REF!</v>
      </c>
      <c r="F19" s="151">
        <v>1482</v>
      </c>
      <c r="G19" s="154">
        <v>1482</v>
      </c>
      <c r="H19" s="155">
        <f t="shared" si="4"/>
        <v>0</v>
      </c>
      <c r="I19" s="156">
        <v>4425</v>
      </c>
      <c r="J19" s="153" t="e">
        <f>+СВОД!#REF!</f>
        <v>#REF!</v>
      </c>
      <c r="K19" s="175" t="e">
        <f t="shared" si="5"/>
        <v>#REF!</v>
      </c>
      <c r="L19" s="156">
        <v>4655</v>
      </c>
      <c r="M19" s="153">
        <v>4510</v>
      </c>
      <c r="N19" s="155">
        <f t="shared" si="6"/>
        <v>-145</v>
      </c>
      <c r="O19" s="156">
        <v>40</v>
      </c>
      <c r="P19" s="153" t="e">
        <f>+СВОД!#REF!</f>
        <v>#REF!</v>
      </c>
      <c r="Q19" s="155" t="e">
        <f t="shared" si="7"/>
        <v>#REF!</v>
      </c>
    </row>
    <row r="20" spans="1:17" s="157" customFormat="1" ht="159" customHeight="1" x14ac:dyDescent="0.25">
      <c r="A20" s="158">
        <v>11</v>
      </c>
      <c r="B20" s="159" t="s">
        <v>13</v>
      </c>
      <c r="C20" s="151">
        <f t="shared" si="2"/>
        <v>6846.75</v>
      </c>
      <c r="D20" s="152" t="e">
        <f t="shared" si="2"/>
        <v>#REF!</v>
      </c>
      <c r="E20" s="182" t="e">
        <f t="shared" si="3"/>
        <v>#REF!</v>
      </c>
      <c r="F20" s="151">
        <v>36.75</v>
      </c>
      <c r="G20" s="154">
        <v>36.75</v>
      </c>
      <c r="H20" s="155">
        <f t="shared" si="4"/>
        <v>0</v>
      </c>
      <c r="I20" s="156">
        <v>3364</v>
      </c>
      <c r="J20" s="153" t="e">
        <f>+СВОД!#REF!</f>
        <v>#REF!</v>
      </c>
      <c r="K20" s="175" t="e">
        <f t="shared" si="5"/>
        <v>#REF!</v>
      </c>
      <c r="L20" s="156">
        <v>3393</v>
      </c>
      <c r="M20" s="153">
        <v>3455</v>
      </c>
      <c r="N20" s="175">
        <f t="shared" si="6"/>
        <v>62</v>
      </c>
      <c r="O20" s="156">
        <v>53</v>
      </c>
      <c r="P20" s="153" t="e">
        <f>+СВОД!#REF!</f>
        <v>#REF!</v>
      </c>
      <c r="Q20" s="155" t="e">
        <f t="shared" si="7"/>
        <v>#REF!</v>
      </c>
    </row>
    <row r="21" spans="1:17" s="157" customFormat="1" ht="159" customHeight="1" x14ac:dyDescent="0.25">
      <c r="A21" s="158">
        <v>12</v>
      </c>
      <c r="B21" s="159" t="s">
        <v>14</v>
      </c>
      <c r="C21" s="151">
        <f t="shared" si="2"/>
        <v>6311</v>
      </c>
      <c r="D21" s="152" t="e">
        <f t="shared" si="2"/>
        <v>#REF!</v>
      </c>
      <c r="E21" s="182" t="e">
        <f t="shared" si="3"/>
        <v>#REF!</v>
      </c>
      <c r="F21" s="151">
        <v>118</v>
      </c>
      <c r="G21" s="154">
        <v>118</v>
      </c>
      <c r="H21" s="155">
        <f t="shared" si="4"/>
        <v>0</v>
      </c>
      <c r="I21" s="156">
        <v>3425</v>
      </c>
      <c r="J21" s="153" t="e">
        <f>+СВОД!#REF!</f>
        <v>#REF!</v>
      </c>
      <c r="K21" s="155" t="e">
        <f t="shared" si="5"/>
        <v>#REF!</v>
      </c>
      <c r="L21" s="156">
        <v>2702</v>
      </c>
      <c r="M21" s="153">
        <v>2678</v>
      </c>
      <c r="N21" s="155">
        <f t="shared" si="6"/>
        <v>-24</v>
      </c>
      <c r="O21" s="156">
        <v>66</v>
      </c>
      <c r="P21" s="153" t="e">
        <f>+СВОД!#REF!</f>
        <v>#REF!</v>
      </c>
      <c r="Q21" s="155" t="e">
        <f t="shared" si="7"/>
        <v>#REF!</v>
      </c>
    </row>
    <row r="22" spans="1:17" s="157" customFormat="1" ht="159" customHeight="1" thickBot="1" x14ac:dyDescent="0.3">
      <c r="A22" s="160">
        <v>13</v>
      </c>
      <c r="B22" s="161" t="s">
        <v>15</v>
      </c>
      <c r="C22" s="162">
        <f t="shared" si="2"/>
        <v>2692</v>
      </c>
      <c r="D22" s="163" t="e">
        <f t="shared" si="2"/>
        <v>#REF!</v>
      </c>
      <c r="E22" s="182" t="e">
        <f t="shared" si="3"/>
        <v>#REF!</v>
      </c>
      <c r="F22" s="162">
        <v>6</v>
      </c>
      <c r="G22" s="174">
        <v>6</v>
      </c>
      <c r="H22" s="155">
        <f t="shared" si="4"/>
        <v>0</v>
      </c>
      <c r="I22" s="166">
        <v>1026</v>
      </c>
      <c r="J22" s="153" t="e">
        <f>+СВОД!#REF!</f>
        <v>#REF!</v>
      </c>
      <c r="K22" s="175" t="e">
        <f t="shared" si="5"/>
        <v>#REF!</v>
      </c>
      <c r="L22" s="166">
        <v>1630</v>
      </c>
      <c r="M22" s="164">
        <v>1585</v>
      </c>
      <c r="N22" s="155">
        <f t="shared" si="6"/>
        <v>-45</v>
      </c>
      <c r="O22" s="166">
        <v>30</v>
      </c>
      <c r="P22" s="153" t="e">
        <f>+СВОД!#REF!</f>
        <v>#REF!</v>
      </c>
      <c r="Q22" s="155" t="e">
        <f t="shared" si="7"/>
        <v>#REF!</v>
      </c>
    </row>
    <row r="23" spans="1:17" ht="81" customHeight="1" x14ac:dyDescent="0.25"/>
    <row r="24" spans="1:17" ht="81" customHeight="1" x14ac:dyDescent="0.25">
      <c r="G24" s="4"/>
      <c r="H24" s="4"/>
    </row>
    <row r="25" spans="1:17" ht="81" customHeight="1" x14ac:dyDescent="0.25"/>
    <row r="28" spans="1:17" ht="138" customHeight="1" x14ac:dyDescent="0.25"/>
  </sheetData>
  <mergeCells count="21">
    <mergeCell ref="C1:Q2"/>
    <mergeCell ref="A3:B3"/>
    <mergeCell ref="K3:L3"/>
    <mergeCell ref="M3:N3"/>
    <mergeCell ref="P3:Q3"/>
    <mergeCell ref="A9:B9"/>
    <mergeCell ref="I5:K6"/>
    <mergeCell ref="L5:N6"/>
    <mergeCell ref="O5:Q6"/>
    <mergeCell ref="C7:C8"/>
    <mergeCell ref="D7:D8"/>
    <mergeCell ref="E7:E8"/>
    <mergeCell ref="F7:H7"/>
    <mergeCell ref="I7:K7"/>
    <mergeCell ref="L7:N7"/>
    <mergeCell ref="O7:Q7"/>
    <mergeCell ref="A4:A8"/>
    <mergeCell ref="B4:B8"/>
    <mergeCell ref="C4:E6"/>
    <mergeCell ref="F4:Q4"/>
    <mergeCell ref="F5:H6"/>
  </mergeCells>
  <conditionalFormatting sqref="E10:E22">
    <cfRule type="cellIs" dxfId="12" priority="4" operator="lessThan">
      <formula>0</formula>
    </cfRule>
  </conditionalFormatting>
  <conditionalFormatting sqref="H10:H22">
    <cfRule type="cellIs" dxfId="11" priority="3" operator="lessThan">
      <formula>0</formula>
    </cfRule>
  </conditionalFormatting>
  <conditionalFormatting sqref="K10:K22">
    <cfRule type="cellIs" dxfId="10" priority="2" operator="lessThan">
      <formula>0</formula>
    </cfRule>
  </conditionalFormatting>
  <conditionalFormatting sqref="N10:N22">
    <cfRule type="cellIs" dxfId="9" priority="5" operator="lessThan">
      <formula>0</formula>
    </cfRule>
  </conditionalFormatting>
  <conditionalFormatting sqref="Q10:Q22">
    <cfRule type="cellIs" dxfId="8" priority="1" operator="lessThan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16" fitToWidth="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U24"/>
  <sheetViews>
    <sheetView view="pageBreakPreview" zoomScale="25" zoomScaleNormal="25" zoomScaleSheetLayoutView="25" workbookViewId="0">
      <selection activeCell="C1" sqref="C1:W1"/>
    </sheetView>
  </sheetViews>
  <sheetFormatPr defaultColWidth="9.140625" defaultRowHeight="27" x14ac:dyDescent="0.25"/>
  <cols>
    <col min="1" max="1" width="16.140625" style="5" customWidth="1"/>
    <col min="2" max="2" width="76.7109375" style="5" customWidth="1"/>
    <col min="3" max="5" width="40.7109375" style="6" customWidth="1"/>
    <col min="6" max="6" width="45.85546875" style="6" customWidth="1"/>
    <col min="7" max="31" width="40.7109375" style="6" customWidth="1"/>
    <col min="32" max="35" width="44.7109375" style="6" customWidth="1"/>
    <col min="36" max="39" width="40.7109375" style="6" customWidth="1"/>
    <col min="40" max="41" width="25.7109375" style="6" customWidth="1"/>
    <col min="42" max="16384" width="9.140625" style="6"/>
  </cols>
  <sheetData>
    <row r="1" spans="1:99" ht="235.5" customHeight="1" x14ac:dyDescent="0.25">
      <c r="A1" s="53"/>
      <c r="B1" s="53"/>
      <c r="C1" s="522" t="s">
        <v>37</v>
      </c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  <c r="U1" s="522"/>
      <c r="V1" s="522"/>
      <c r="W1" s="522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6"/>
    </row>
    <row r="2" spans="1:99" ht="69.75" customHeight="1" thickBo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6"/>
    </row>
    <row r="3" spans="1:99" s="8" customFormat="1" ht="60" customHeight="1" thickBot="1" x14ac:dyDescent="0.3">
      <c r="A3" s="534" t="s">
        <v>0</v>
      </c>
      <c r="B3" s="553" t="s">
        <v>34</v>
      </c>
      <c r="C3" s="537" t="s">
        <v>17</v>
      </c>
      <c r="D3" s="538"/>
      <c r="E3" s="538"/>
      <c r="F3" s="538"/>
      <c r="G3" s="539"/>
      <c r="H3" s="550" t="s">
        <v>18</v>
      </c>
      <c r="I3" s="551"/>
      <c r="J3" s="551"/>
      <c r="K3" s="552"/>
      <c r="L3" s="556" t="s">
        <v>1</v>
      </c>
      <c r="M3" s="557"/>
      <c r="N3" s="557"/>
      <c r="O3" s="557"/>
      <c r="P3" s="557"/>
      <c r="Q3" s="557"/>
      <c r="R3" s="557"/>
      <c r="S3" s="557"/>
      <c r="T3" s="557"/>
      <c r="U3" s="557"/>
      <c r="V3" s="557"/>
      <c r="W3" s="558"/>
      <c r="X3" s="556" t="s">
        <v>1</v>
      </c>
      <c r="Y3" s="557"/>
      <c r="Z3" s="557"/>
      <c r="AA3" s="557"/>
      <c r="AB3" s="557"/>
      <c r="AC3" s="557"/>
      <c r="AD3" s="557"/>
      <c r="AE3" s="557"/>
      <c r="AF3" s="557"/>
      <c r="AG3" s="557"/>
      <c r="AH3" s="557"/>
      <c r="AI3" s="557"/>
      <c r="AJ3" s="557"/>
      <c r="AK3" s="557"/>
      <c r="AL3" s="557"/>
      <c r="AM3" s="558"/>
    </row>
    <row r="4" spans="1:99" s="8" customFormat="1" ht="138" customHeight="1" x14ac:dyDescent="0.25">
      <c r="A4" s="535"/>
      <c r="B4" s="554"/>
      <c r="C4" s="540"/>
      <c r="D4" s="541"/>
      <c r="E4" s="541"/>
      <c r="F4" s="541"/>
      <c r="G4" s="542"/>
      <c r="H4" s="546" t="s">
        <v>19</v>
      </c>
      <c r="I4" s="547"/>
      <c r="J4" s="546" t="s">
        <v>27</v>
      </c>
      <c r="K4" s="547"/>
      <c r="L4" s="531" t="s">
        <v>20</v>
      </c>
      <c r="M4" s="532"/>
      <c r="N4" s="532"/>
      <c r="O4" s="533"/>
      <c r="P4" s="531" t="s">
        <v>21</v>
      </c>
      <c r="Q4" s="532"/>
      <c r="R4" s="532"/>
      <c r="S4" s="533"/>
      <c r="T4" s="531" t="s">
        <v>22</v>
      </c>
      <c r="U4" s="532"/>
      <c r="V4" s="532"/>
      <c r="W4" s="533"/>
      <c r="X4" s="527" t="s">
        <v>30</v>
      </c>
      <c r="Y4" s="528"/>
      <c r="Z4" s="527" t="s">
        <v>23</v>
      </c>
      <c r="AA4" s="528"/>
      <c r="AB4" s="531" t="s">
        <v>24</v>
      </c>
      <c r="AC4" s="532"/>
      <c r="AD4" s="532"/>
      <c r="AE4" s="533"/>
      <c r="AF4" s="531" t="s">
        <v>25</v>
      </c>
      <c r="AG4" s="532"/>
      <c r="AH4" s="532"/>
      <c r="AI4" s="533"/>
      <c r="AJ4" s="531" t="s">
        <v>26</v>
      </c>
      <c r="AK4" s="532"/>
      <c r="AL4" s="532"/>
      <c r="AM4" s="533"/>
    </row>
    <row r="5" spans="1:99" s="8" customFormat="1" ht="171" customHeight="1" thickBot="1" x14ac:dyDescent="0.3">
      <c r="A5" s="535"/>
      <c r="B5" s="554"/>
      <c r="C5" s="543"/>
      <c r="D5" s="544"/>
      <c r="E5" s="544"/>
      <c r="F5" s="544"/>
      <c r="G5" s="545"/>
      <c r="H5" s="548"/>
      <c r="I5" s="549"/>
      <c r="J5" s="548"/>
      <c r="K5" s="549"/>
      <c r="L5" s="523" t="s">
        <v>17</v>
      </c>
      <c r="M5" s="524"/>
      <c r="N5" s="525" t="s">
        <v>29</v>
      </c>
      <c r="O5" s="526"/>
      <c r="P5" s="523" t="s">
        <v>17</v>
      </c>
      <c r="Q5" s="524"/>
      <c r="R5" s="525" t="s">
        <v>29</v>
      </c>
      <c r="S5" s="526"/>
      <c r="T5" s="523" t="s">
        <v>17</v>
      </c>
      <c r="U5" s="524"/>
      <c r="V5" s="525" t="s">
        <v>29</v>
      </c>
      <c r="W5" s="526"/>
      <c r="X5" s="529"/>
      <c r="Y5" s="530"/>
      <c r="Z5" s="529"/>
      <c r="AA5" s="530"/>
      <c r="AB5" s="523" t="s">
        <v>17</v>
      </c>
      <c r="AC5" s="524"/>
      <c r="AD5" s="525" t="s">
        <v>29</v>
      </c>
      <c r="AE5" s="526"/>
      <c r="AF5" s="523" t="s">
        <v>17</v>
      </c>
      <c r="AG5" s="524"/>
      <c r="AH5" s="525" t="s">
        <v>29</v>
      </c>
      <c r="AI5" s="526"/>
      <c r="AJ5" s="523" t="s">
        <v>17</v>
      </c>
      <c r="AK5" s="524"/>
      <c r="AL5" s="525" t="s">
        <v>29</v>
      </c>
      <c r="AM5" s="526"/>
    </row>
    <row r="6" spans="1:99" s="14" customFormat="1" ht="114" customHeight="1" thickBot="1" x14ac:dyDescent="0.3">
      <c r="A6" s="536"/>
      <c r="B6" s="555"/>
      <c r="C6" s="25" t="s">
        <v>33</v>
      </c>
      <c r="D6" s="61" t="s">
        <v>38</v>
      </c>
      <c r="E6" s="27" t="s">
        <v>32</v>
      </c>
      <c r="F6" s="45" t="s">
        <v>40</v>
      </c>
      <c r="G6" s="45" t="s">
        <v>41</v>
      </c>
      <c r="H6" s="25" t="s">
        <v>39</v>
      </c>
      <c r="I6" s="26" t="s">
        <v>32</v>
      </c>
      <c r="J6" s="25" t="s">
        <v>39</v>
      </c>
      <c r="K6" s="26" t="s">
        <v>32</v>
      </c>
      <c r="L6" s="25" t="s">
        <v>39</v>
      </c>
      <c r="M6" s="27" t="s">
        <v>32</v>
      </c>
      <c r="N6" s="25" t="s">
        <v>39</v>
      </c>
      <c r="O6" s="26" t="s">
        <v>32</v>
      </c>
      <c r="P6" s="25" t="s">
        <v>39</v>
      </c>
      <c r="Q6" s="27" t="s">
        <v>32</v>
      </c>
      <c r="R6" s="25" t="s">
        <v>39</v>
      </c>
      <c r="S6" s="26" t="s">
        <v>32</v>
      </c>
      <c r="T6" s="25" t="s">
        <v>39</v>
      </c>
      <c r="U6" s="27" t="s">
        <v>32</v>
      </c>
      <c r="V6" s="25" t="s">
        <v>39</v>
      </c>
      <c r="W6" s="26" t="s">
        <v>32</v>
      </c>
      <c r="X6" s="25" t="s">
        <v>39</v>
      </c>
      <c r="Y6" s="26" t="s">
        <v>32</v>
      </c>
      <c r="Z6" s="25" t="s">
        <v>39</v>
      </c>
      <c r="AA6" s="26" t="s">
        <v>32</v>
      </c>
      <c r="AB6" s="25" t="s">
        <v>39</v>
      </c>
      <c r="AC6" s="27" t="s">
        <v>32</v>
      </c>
      <c r="AD6" s="25" t="s">
        <v>39</v>
      </c>
      <c r="AE6" s="26" t="s">
        <v>32</v>
      </c>
      <c r="AF6" s="25" t="s">
        <v>39</v>
      </c>
      <c r="AG6" s="27" t="s">
        <v>32</v>
      </c>
      <c r="AH6" s="25" t="s">
        <v>39</v>
      </c>
      <c r="AI6" s="26" t="s">
        <v>32</v>
      </c>
      <c r="AJ6" s="25" t="s">
        <v>39</v>
      </c>
      <c r="AK6" s="27" t="s">
        <v>32</v>
      </c>
      <c r="AL6" s="25" t="s">
        <v>39</v>
      </c>
      <c r="AM6" s="26" t="s">
        <v>32</v>
      </c>
    </row>
    <row r="7" spans="1:99" s="10" customFormat="1" ht="99.75" customHeight="1" thickBot="1" x14ac:dyDescent="0.3">
      <c r="A7" s="520" t="s">
        <v>2</v>
      </c>
      <c r="B7" s="521"/>
      <c r="C7" s="39">
        <f>+SUM(C8:C20)</f>
        <v>111209</v>
      </c>
      <c r="D7" s="62"/>
      <c r="E7" s="40">
        <f>+SUM(E8:E20)</f>
        <v>11104</v>
      </c>
      <c r="F7" s="64"/>
      <c r="G7" s="46">
        <f>+E7/C7*1</f>
        <v>9.9848033882149828E-2</v>
      </c>
      <c r="H7" s="39">
        <f t="shared" ref="H7:AL7" si="0">+SUM(H8:H20)</f>
        <v>34453.222222222219</v>
      </c>
      <c r="I7" s="41">
        <f>+SUM(I8:I20)</f>
        <v>6406</v>
      </c>
      <c r="J7" s="39">
        <f t="shared" si="0"/>
        <v>76755.777777777781</v>
      </c>
      <c r="K7" s="41">
        <f>+SUM(K8:K20)</f>
        <v>4698</v>
      </c>
      <c r="L7" s="42">
        <f t="shared" si="0"/>
        <v>388</v>
      </c>
      <c r="M7" s="43">
        <f>+SUM(M8:M20)</f>
        <v>619</v>
      </c>
      <c r="N7" s="43">
        <f t="shared" si="0"/>
        <v>2121</v>
      </c>
      <c r="O7" s="44">
        <f>+SUM(O8:O20)</f>
        <v>368</v>
      </c>
      <c r="P7" s="42">
        <f t="shared" si="0"/>
        <v>3016</v>
      </c>
      <c r="Q7" s="43">
        <f>+SUM(Q8:Q20)</f>
        <v>1294</v>
      </c>
      <c r="R7" s="43">
        <f t="shared" si="0"/>
        <v>2581</v>
      </c>
      <c r="S7" s="44">
        <f>+SUM(S8:S20)</f>
        <v>1106</v>
      </c>
      <c r="T7" s="42">
        <f t="shared" si="0"/>
        <v>65365.000000000007</v>
      </c>
      <c r="U7" s="43">
        <f>+SUM(U8:U20)</f>
        <v>5514</v>
      </c>
      <c r="V7" s="43">
        <f t="shared" si="0"/>
        <v>33027.777777777781</v>
      </c>
      <c r="W7" s="44">
        <f>+SUM(W8:W20)</f>
        <v>136</v>
      </c>
      <c r="X7" s="42">
        <f t="shared" si="0"/>
        <v>7636</v>
      </c>
      <c r="Y7" s="44">
        <f>+SUM(Y8:Y20)</f>
        <v>0</v>
      </c>
      <c r="Z7" s="42">
        <f t="shared" si="0"/>
        <v>10680</v>
      </c>
      <c r="AA7" s="44">
        <f>+SUM(AA8:AA20)</f>
        <v>2241</v>
      </c>
      <c r="AB7" s="42">
        <f t="shared" si="0"/>
        <v>21100</v>
      </c>
      <c r="AC7" s="43">
        <f>+SUM(AC8:AC20)</f>
        <v>1343</v>
      </c>
      <c r="AD7" s="43">
        <f t="shared" si="0"/>
        <v>20120</v>
      </c>
      <c r="AE7" s="44">
        <f>+SUM(AE8:AE20)</f>
        <v>754</v>
      </c>
      <c r="AF7" s="42">
        <f t="shared" si="0"/>
        <v>450</v>
      </c>
      <c r="AG7" s="43">
        <f>+SUM(AG8:AG20)</f>
        <v>93</v>
      </c>
      <c r="AH7" s="43">
        <f t="shared" si="0"/>
        <v>350</v>
      </c>
      <c r="AI7" s="44">
        <f>+SUM(AI8:AI20)</f>
        <v>93</v>
      </c>
      <c r="AJ7" s="42">
        <f t="shared" si="0"/>
        <v>379</v>
      </c>
      <c r="AK7" s="43">
        <f>+SUM(AK8:AK20)</f>
        <v>0</v>
      </c>
      <c r="AL7" s="43">
        <f t="shared" si="0"/>
        <v>240</v>
      </c>
      <c r="AM7" s="44">
        <f>+SUM(AM8:AM20)</f>
        <v>0</v>
      </c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</row>
    <row r="8" spans="1:99" s="10" customFormat="1" ht="109.5" customHeight="1" x14ac:dyDescent="0.25">
      <c r="A8" s="11">
        <v>1</v>
      </c>
      <c r="B8" s="13" t="s">
        <v>3</v>
      </c>
      <c r="C8" s="36">
        <v>0</v>
      </c>
      <c r="D8" s="63"/>
      <c r="E8" s="37">
        <f>+M8+Q8+U8+Y8+AA8+AG8+AK8</f>
        <v>0</v>
      </c>
      <c r="F8" s="65"/>
      <c r="G8" s="47" t="e">
        <f>+E8/C8*1</f>
        <v>#DIV/0!</v>
      </c>
      <c r="H8" s="28">
        <v>0</v>
      </c>
      <c r="I8" s="30"/>
      <c r="J8" s="28">
        <v>0</v>
      </c>
      <c r="K8" s="30">
        <f>+O8+S8+W8+AE8+AI8+AM8</f>
        <v>0</v>
      </c>
      <c r="L8" s="31">
        <v>0</v>
      </c>
      <c r="M8" s="32"/>
      <c r="N8" s="32">
        <v>0</v>
      </c>
      <c r="O8" s="33"/>
      <c r="P8" s="31">
        <v>0</v>
      </c>
      <c r="Q8" s="32"/>
      <c r="R8" s="32">
        <v>0</v>
      </c>
      <c r="S8" s="33"/>
      <c r="T8" s="31">
        <v>0</v>
      </c>
      <c r="U8" s="32"/>
      <c r="V8" s="32">
        <v>0</v>
      </c>
      <c r="W8" s="33"/>
      <c r="X8" s="31">
        <v>0</v>
      </c>
      <c r="Y8" s="33"/>
      <c r="Z8" s="31">
        <v>0</v>
      </c>
      <c r="AA8" s="33"/>
      <c r="AB8" s="31">
        <v>0</v>
      </c>
      <c r="AC8" s="32"/>
      <c r="AD8" s="32">
        <v>0</v>
      </c>
      <c r="AE8" s="33"/>
      <c r="AF8" s="31">
        <v>0</v>
      </c>
      <c r="AG8" s="32"/>
      <c r="AH8" s="32">
        <v>0</v>
      </c>
      <c r="AI8" s="33"/>
      <c r="AJ8" s="31">
        <v>0</v>
      </c>
      <c r="AK8" s="32"/>
      <c r="AL8" s="32">
        <v>0</v>
      </c>
      <c r="AM8" s="33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</row>
    <row r="9" spans="1:99" s="10" customFormat="1" ht="109.5" customHeight="1" x14ac:dyDescent="0.25">
      <c r="A9" s="7">
        <v>2</v>
      </c>
      <c r="B9" s="12" t="s">
        <v>4</v>
      </c>
      <c r="C9" s="38">
        <v>0</v>
      </c>
      <c r="D9" s="63"/>
      <c r="E9" s="37">
        <f>+M9+Q9+U9+Y9+AA9+AG9+AK9</f>
        <v>0</v>
      </c>
      <c r="F9" s="65"/>
      <c r="G9" s="47" t="e">
        <f t="shared" ref="G9:G20" si="1">+E9/C9*1</f>
        <v>#DIV/0!</v>
      </c>
      <c r="H9" s="19">
        <v>0</v>
      </c>
      <c r="I9" s="20"/>
      <c r="J9" s="19">
        <v>0</v>
      </c>
      <c r="K9" s="30">
        <f>+O9+S9+W9+AE9+AI9+AM9</f>
        <v>0</v>
      </c>
      <c r="L9" s="23">
        <v>0</v>
      </c>
      <c r="M9" s="15"/>
      <c r="N9" s="15">
        <v>0</v>
      </c>
      <c r="O9" s="16"/>
      <c r="P9" s="23">
        <v>0</v>
      </c>
      <c r="Q9" s="15"/>
      <c r="R9" s="15">
        <v>0</v>
      </c>
      <c r="S9" s="16"/>
      <c r="T9" s="23">
        <v>0</v>
      </c>
      <c r="U9" s="15"/>
      <c r="V9" s="15">
        <v>0</v>
      </c>
      <c r="W9" s="16"/>
      <c r="X9" s="23">
        <v>0</v>
      </c>
      <c r="Y9" s="16"/>
      <c r="Z9" s="23">
        <v>0</v>
      </c>
      <c r="AA9" s="16"/>
      <c r="AB9" s="23">
        <v>0</v>
      </c>
      <c r="AC9" s="15"/>
      <c r="AD9" s="15">
        <v>0</v>
      </c>
      <c r="AE9" s="16"/>
      <c r="AF9" s="23">
        <v>0</v>
      </c>
      <c r="AG9" s="15"/>
      <c r="AH9" s="15">
        <v>0</v>
      </c>
      <c r="AI9" s="16"/>
      <c r="AJ9" s="23">
        <v>0</v>
      </c>
      <c r="AK9" s="15"/>
      <c r="AL9" s="15">
        <v>0</v>
      </c>
      <c r="AM9" s="16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</row>
    <row r="10" spans="1:99" s="10" customFormat="1" ht="109.5" customHeight="1" x14ac:dyDescent="0.25">
      <c r="A10" s="7">
        <v>3</v>
      </c>
      <c r="B10" s="12" t="s">
        <v>5</v>
      </c>
      <c r="C10" s="19">
        <v>9783.6232127838521</v>
      </c>
      <c r="D10" s="58"/>
      <c r="E10" s="29">
        <f>+M10+Q10+U10+Y10+AA10+AG10+AK10+AC10</f>
        <v>929</v>
      </c>
      <c r="F10" s="59"/>
      <c r="G10" s="48">
        <f t="shared" si="1"/>
        <v>9.4954597064420318E-2</v>
      </c>
      <c r="H10" s="19">
        <v>2733.9565461171851</v>
      </c>
      <c r="I10" s="20">
        <f>+E10-K10</f>
        <v>424</v>
      </c>
      <c r="J10" s="19">
        <v>7049.666666666667</v>
      </c>
      <c r="K10" s="30">
        <f>+O10+S10+W10+AE10+AI10+AM10+AA10</f>
        <v>505</v>
      </c>
      <c r="L10" s="23">
        <v>36</v>
      </c>
      <c r="M10" s="15">
        <v>17</v>
      </c>
      <c r="N10" s="15">
        <v>201</v>
      </c>
      <c r="O10" s="16">
        <v>0</v>
      </c>
      <c r="P10" s="23">
        <v>242</v>
      </c>
      <c r="Q10" s="15">
        <v>33</v>
      </c>
      <c r="R10" s="15">
        <v>205</v>
      </c>
      <c r="S10" s="16">
        <v>15</v>
      </c>
      <c r="T10" s="23">
        <v>5178.6232127838521</v>
      </c>
      <c r="U10" s="15">
        <v>389</v>
      </c>
      <c r="V10" s="15">
        <v>2616.666666666667</v>
      </c>
      <c r="W10" s="16">
        <v>0</v>
      </c>
      <c r="X10" s="23">
        <v>575</v>
      </c>
      <c r="Y10" s="16"/>
      <c r="Z10" s="23">
        <v>1200</v>
      </c>
      <c r="AA10" s="16">
        <v>453</v>
      </c>
      <c r="AB10" s="23">
        <v>2319</v>
      </c>
      <c r="AC10" s="15">
        <v>37</v>
      </c>
      <c r="AD10" s="15">
        <v>2221</v>
      </c>
      <c r="AE10" s="16">
        <v>37</v>
      </c>
      <c r="AF10" s="23">
        <v>40</v>
      </c>
      <c r="AG10" s="15">
        <v>0</v>
      </c>
      <c r="AH10" s="15">
        <v>31</v>
      </c>
      <c r="AI10" s="16">
        <v>0</v>
      </c>
      <c r="AJ10" s="23"/>
      <c r="AK10" s="15"/>
      <c r="AL10" s="15"/>
      <c r="AM10" s="16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</row>
    <row r="11" spans="1:99" s="10" customFormat="1" ht="109.5" customHeight="1" x14ac:dyDescent="0.25">
      <c r="A11" s="7">
        <v>4</v>
      </c>
      <c r="B11" s="12" t="s">
        <v>6</v>
      </c>
      <c r="C11" s="19">
        <v>12586.280908326324</v>
      </c>
      <c r="D11" s="58"/>
      <c r="E11" s="29">
        <f t="shared" ref="E11:E20" si="2">+M11+Q11+U11+Y11+AA11+AG11+AK11+AC11</f>
        <v>1435</v>
      </c>
      <c r="F11" s="59"/>
      <c r="G11" s="48">
        <f t="shared" si="1"/>
        <v>0.1140130281893431</v>
      </c>
      <c r="H11" s="19">
        <v>4077.8364638818784</v>
      </c>
      <c r="I11" s="20">
        <f t="shared" ref="I11:I20" si="3">+E11-K11</f>
        <v>1003</v>
      </c>
      <c r="J11" s="19">
        <v>8508.4444444444453</v>
      </c>
      <c r="K11" s="30">
        <f t="shared" ref="K11:K20" si="4">+O11+S11+W11+AE11+AI11+AM11+AA11</f>
        <v>432</v>
      </c>
      <c r="L11" s="23">
        <v>22</v>
      </c>
      <c r="M11" s="15">
        <v>50</v>
      </c>
      <c r="N11" s="15">
        <v>115</v>
      </c>
      <c r="O11" s="16">
        <v>50</v>
      </c>
      <c r="P11" s="23">
        <v>349</v>
      </c>
      <c r="Q11" s="15">
        <v>220</v>
      </c>
      <c r="R11" s="15">
        <v>318</v>
      </c>
      <c r="S11" s="16">
        <v>209</v>
      </c>
      <c r="T11" s="23">
        <v>8103.2809083263246</v>
      </c>
      <c r="U11" s="15">
        <v>992</v>
      </c>
      <c r="V11" s="15">
        <v>4094.4444444444448</v>
      </c>
      <c r="W11" s="16">
        <v>0</v>
      </c>
      <c r="X11" s="23">
        <v>1035</v>
      </c>
      <c r="Y11" s="16"/>
      <c r="Z11" s="23">
        <v>1000</v>
      </c>
      <c r="AA11" s="16">
        <v>90</v>
      </c>
      <c r="AB11" s="23">
        <v>1909</v>
      </c>
      <c r="AC11" s="15">
        <v>80</v>
      </c>
      <c r="AD11" s="15">
        <v>1908</v>
      </c>
      <c r="AE11" s="16">
        <v>80</v>
      </c>
      <c r="AF11" s="23">
        <v>47</v>
      </c>
      <c r="AG11" s="15">
        <v>3</v>
      </c>
      <c r="AH11" s="15">
        <v>38</v>
      </c>
      <c r="AI11" s="16">
        <v>3</v>
      </c>
      <c r="AJ11" s="23"/>
      <c r="AK11" s="15"/>
      <c r="AL11" s="15"/>
      <c r="AM11" s="16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</row>
    <row r="12" spans="1:99" s="10" customFormat="1" ht="109.5" customHeight="1" x14ac:dyDescent="0.25">
      <c r="A12" s="7">
        <v>5</v>
      </c>
      <c r="B12" s="12" t="s">
        <v>7</v>
      </c>
      <c r="C12" s="19">
        <v>7974.5365853658532</v>
      </c>
      <c r="D12" s="58"/>
      <c r="E12" s="29">
        <f t="shared" si="2"/>
        <v>732</v>
      </c>
      <c r="F12" s="59"/>
      <c r="G12" s="48">
        <f t="shared" si="1"/>
        <v>9.1792167753459192E-2</v>
      </c>
      <c r="H12" s="19">
        <v>1652.4254742547419</v>
      </c>
      <c r="I12" s="20">
        <f t="shared" si="3"/>
        <v>596</v>
      </c>
      <c r="J12" s="19">
        <v>6322.1111111111113</v>
      </c>
      <c r="K12" s="30">
        <f t="shared" si="4"/>
        <v>136</v>
      </c>
      <c r="L12" s="23">
        <v>39</v>
      </c>
      <c r="M12" s="15">
        <v>19</v>
      </c>
      <c r="N12" s="15">
        <v>215</v>
      </c>
      <c r="O12" s="16">
        <v>19</v>
      </c>
      <c r="P12" s="23">
        <v>348</v>
      </c>
      <c r="Q12" s="15">
        <v>12</v>
      </c>
      <c r="R12" s="15">
        <v>304</v>
      </c>
      <c r="S12" s="16">
        <v>12</v>
      </c>
      <c r="T12" s="23">
        <v>3188.5365853658532</v>
      </c>
      <c r="U12" s="15">
        <v>596</v>
      </c>
      <c r="V12" s="15">
        <v>1611.1111111111111</v>
      </c>
      <c r="W12" s="16">
        <v>0</v>
      </c>
      <c r="X12" s="23">
        <v>920</v>
      </c>
      <c r="Y12" s="16"/>
      <c r="Z12" s="23">
        <v>950</v>
      </c>
      <c r="AA12" s="16">
        <v>88</v>
      </c>
      <c r="AB12" s="23">
        <v>2292</v>
      </c>
      <c r="AC12" s="15">
        <v>17</v>
      </c>
      <c r="AD12" s="15">
        <v>2291</v>
      </c>
      <c r="AE12" s="16">
        <v>17</v>
      </c>
      <c r="AF12" s="23">
        <v>40</v>
      </c>
      <c r="AG12" s="15">
        <v>0</v>
      </c>
      <c r="AH12" s="15">
        <v>31</v>
      </c>
      <c r="AI12" s="16">
        <v>0</v>
      </c>
      <c r="AJ12" s="23"/>
      <c r="AK12" s="15"/>
      <c r="AL12" s="15"/>
      <c r="AM12" s="16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</row>
    <row r="13" spans="1:99" s="10" customFormat="1" ht="109.5" customHeight="1" x14ac:dyDescent="0.25">
      <c r="A13" s="7">
        <v>6</v>
      </c>
      <c r="B13" s="12" t="s">
        <v>8</v>
      </c>
      <c r="C13" s="19">
        <v>11832.694701429773</v>
      </c>
      <c r="D13" s="58"/>
      <c r="E13" s="29">
        <f t="shared" si="2"/>
        <v>1325</v>
      </c>
      <c r="F13" s="59"/>
      <c r="G13" s="48">
        <f t="shared" si="1"/>
        <v>0.11197787430786134</v>
      </c>
      <c r="H13" s="19">
        <v>4007.8058125408843</v>
      </c>
      <c r="I13" s="20">
        <f t="shared" si="3"/>
        <v>645</v>
      </c>
      <c r="J13" s="19">
        <v>7824.8888888888887</v>
      </c>
      <c r="K13" s="30">
        <f t="shared" si="4"/>
        <v>680</v>
      </c>
      <c r="L13" s="23">
        <v>60</v>
      </c>
      <c r="M13" s="15">
        <v>112</v>
      </c>
      <c r="N13" s="15">
        <v>312</v>
      </c>
      <c r="O13" s="16">
        <v>106</v>
      </c>
      <c r="P13" s="23">
        <v>326</v>
      </c>
      <c r="Q13" s="15">
        <v>81</v>
      </c>
      <c r="R13" s="15">
        <v>285</v>
      </c>
      <c r="S13" s="16">
        <v>81</v>
      </c>
      <c r="T13" s="23">
        <v>7201.694701429773</v>
      </c>
      <c r="U13" s="15">
        <v>533</v>
      </c>
      <c r="V13" s="15">
        <v>3638.8888888888891</v>
      </c>
      <c r="W13" s="16">
        <v>0</v>
      </c>
      <c r="X13" s="23">
        <v>713</v>
      </c>
      <c r="Y13" s="16"/>
      <c r="Z13" s="23">
        <v>1100</v>
      </c>
      <c r="AA13" s="16">
        <v>217</v>
      </c>
      <c r="AB13" s="23">
        <v>2061</v>
      </c>
      <c r="AC13" s="15">
        <v>363</v>
      </c>
      <c r="AD13" s="15">
        <v>1743</v>
      </c>
      <c r="AE13" s="16">
        <v>257</v>
      </c>
      <c r="AF13" s="23">
        <v>42</v>
      </c>
      <c r="AG13" s="15">
        <v>19</v>
      </c>
      <c r="AH13" s="15">
        <v>33</v>
      </c>
      <c r="AI13" s="16">
        <v>19</v>
      </c>
      <c r="AJ13" s="23"/>
      <c r="AK13" s="15"/>
      <c r="AL13" s="15"/>
      <c r="AM13" s="16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</row>
    <row r="14" spans="1:99" s="10" customFormat="1" ht="109.5" customHeight="1" x14ac:dyDescent="0.25">
      <c r="A14" s="7">
        <v>7</v>
      </c>
      <c r="B14" s="12" t="s">
        <v>9</v>
      </c>
      <c r="C14" s="19">
        <v>9357.6635828427243</v>
      </c>
      <c r="D14" s="58"/>
      <c r="E14" s="29">
        <f t="shared" si="2"/>
        <v>788</v>
      </c>
      <c r="F14" s="59"/>
      <c r="G14" s="48">
        <f t="shared" si="1"/>
        <v>8.4209054217849633E-2</v>
      </c>
      <c r="H14" s="19">
        <v>2627.4413606205017</v>
      </c>
      <c r="I14" s="20">
        <f t="shared" si="3"/>
        <v>479</v>
      </c>
      <c r="J14" s="19">
        <v>6730.2222222222226</v>
      </c>
      <c r="K14" s="30">
        <f t="shared" si="4"/>
        <v>309</v>
      </c>
      <c r="L14" s="23">
        <v>33</v>
      </c>
      <c r="M14" s="15">
        <v>19</v>
      </c>
      <c r="N14" s="15">
        <v>183</v>
      </c>
      <c r="O14" s="16">
        <v>9</v>
      </c>
      <c r="P14" s="23">
        <v>241</v>
      </c>
      <c r="Q14" s="15">
        <v>36</v>
      </c>
      <c r="R14" s="15">
        <v>200</v>
      </c>
      <c r="S14" s="16">
        <v>34</v>
      </c>
      <c r="T14" s="23">
        <v>5090.6635828427243</v>
      </c>
      <c r="U14" s="15">
        <v>361</v>
      </c>
      <c r="V14" s="15">
        <v>2572.2222222222222</v>
      </c>
      <c r="W14" s="16">
        <v>0</v>
      </c>
      <c r="X14" s="23">
        <v>690</v>
      </c>
      <c r="Y14" s="16"/>
      <c r="Z14" s="23">
        <v>1000</v>
      </c>
      <c r="AA14" s="16">
        <v>266</v>
      </c>
      <c r="AB14" s="23">
        <v>2077</v>
      </c>
      <c r="AC14" s="15">
        <v>106</v>
      </c>
      <c r="AD14" s="15">
        <v>2064</v>
      </c>
      <c r="AE14" s="16"/>
      <c r="AF14" s="23">
        <v>31</v>
      </c>
      <c r="AG14" s="15">
        <v>0</v>
      </c>
      <c r="AH14" s="15">
        <v>21</v>
      </c>
      <c r="AI14" s="16">
        <v>0</v>
      </c>
      <c r="AJ14" s="23"/>
      <c r="AK14" s="15"/>
      <c r="AL14" s="15"/>
      <c r="AM14" s="16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</row>
    <row r="15" spans="1:99" s="10" customFormat="1" ht="109.5" customHeight="1" x14ac:dyDescent="0.25">
      <c r="A15" s="7">
        <v>8</v>
      </c>
      <c r="B15" s="12" t="s">
        <v>10</v>
      </c>
      <c r="C15" s="19">
        <v>11614.795626576954</v>
      </c>
      <c r="D15" s="58"/>
      <c r="E15" s="29">
        <f t="shared" si="2"/>
        <v>1146</v>
      </c>
      <c r="F15" s="59"/>
      <c r="G15" s="48">
        <f t="shared" si="1"/>
        <v>9.8667254839829036E-2</v>
      </c>
      <c r="H15" s="19">
        <v>3579.0178487991761</v>
      </c>
      <c r="I15" s="20">
        <f t="shared" si="3"/>
        <v>964</v>
      </c>
      <c r="J15" s="19">
        <v>8035.7777777777774</v>
      </c>
      <c r="K15" s="30">
        <f t="shared" si="4"/>
        <v>182</v>
      </c>
      <c r="L15" s="23">
        <v>37</v>
      </c>
      <c r="M15" s="15">
        <v>173</v>
      </c>
      <c r="N15" s="15">
        <v>227</v>
      </c>
      <c r="O15" s="16">
        <v>8</v>
      </c>
      <c r="P15" s="23">
        <v>331</v>
      </c>
      <c r="Q15" s="15">
        <v>54</v>
      </c>
      <c r="R15" s="15">
        <v>276</v>
      </c>
      <c r="S15" s="16">
        <v>0</v>
      </c>
      <c r="T15" s="23">
        <v>6981.7956265769544</v>
      </c>
      <c r="U15" s="15">
        <v>736</v>
      </c>
      <c r="V15" s="15">
        <v>3527.7777777777778</v>
      </c>
      <c r="W15" s="16">
        <v>11</v>
      </c>
      <c r="X15" s="23">
        <v>483</v>
      </c>
      <c r="Y15" s="16"/>
      <c r="Z15" s="23">
        <v>1200</v>
      </c>
      <c r="AA15" s="16">
        <v>151</v>
      </c>
      <c r="AB15" s="23">
        <v>2311</v>
      </c>
      <c r="AC15" s="15">
        <v>20</v>
      </c>
      <c r="AD15" s="15">
        <v>2291</v>
      </c>
      <c r="AE15" s="16"/>
      <c r="AF15" s="23">
        <v>40</v>
      </c>
      <c r="AG15" s="15">
        <v>12</v>
      </c>
      <c r="AH15" s="15">
        <v>31</v>
      </c>
      <c r="AI15" s="16">
        <v>12</v>
      </c>
      <c r="AJ15" s="23"/>
      <c r="AK15" s="15"/>
      <c r="AL15" s="15"/>
      <c r="AM15" s="16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</row>
    <row r="16" spans="1:99" s="10" customFormat="1" ht="109.5" customHeight="1" x14ac:dyDescent="0.25">
      <c r="A16" s="7">
        <v>9</v>
      </c>
      <c r="B16" s="12" t="s">
        <v>11</v>
      </c>
      <c r="C16" s="19">
        <v>8488.0168208578634</v>
      </c>
      <c r="D16" s="58"/>
      <c r="E16" s="29">
        <f t="shared" si="2"/>
        <v>832</v>
      </c>
      <c r="F16" s="59"/>
      <c r="G16" s="48">
        <f t="shared" si="1"/>
        <v>9.8020540906033668E-2</v>
      </c>
      <c r="H16" s="19">
        <v>2426.6834875245295</v>
      </c>
      <c r="I16" s="20">
        <f t="shared" si="3"/>
        <v>251</v>
      </c>
      <c r="J16" s="19">
        <v>6061.3333333333339</v>
      </c>
      <c r="K16" s="30">
        <f t="shared" si="4"/>
        <v>581</v>
      </c>
      <c r="L16" s="23">
        <v>47</v>
      </c>
      <c r="M16" s="15">
        <v>18</v>
      </c>
      <c r="N16" s="15">
        <v>266</v>
      </c>
      <c r="O16" s="16">
        <v>8</v>
      </c>
      <c r="P16" s="23">
        <v>194</v>
      </c>
      <c r="Q16" s="15">
        <v>455</v>
      </c>
      <c r="R16" s="15">
        <v>171</v>
      </c>
      <c r="S16" s="16">
        <v>355</v>
      </c>
      <c r="T16" s="23">
        <v>4321.0168208578634</v>
      </c>
      <c r="U16" s="15">
        <v>60</v>
      </c>
      <c r="V16" s="15">
        <v>2183.3333333333335</v>
      </c>
      <c r="W16" s="16">
        <v>60</v>
      </c>
      <c r="X16" s="23">
        <v>690</v>
      </c>
      <c r="Y16" s="16"/>
      <c r="Z16" s="23">
        <v>1000</v>
      </c>
      <c r="AA16" s="16">
        <v>73</v>
      </c>
      <c r="AB16" s="23">
        <v>1921</v>
      </c>
      <c r="AC16" s="15">
        <v>211</v>
      </c>
      <c r="AD16" s="15">
        <v>1725</v>
      </c>
      <c r="AE16" s="16">
        <v>70</v>
      </c>
      <c r="AF16" s="23">
        <v>36</v>
      </c>
      <c r="AG16" s="15">
        <v>15</v>
      </c>
      <c r="AH16" s="15">
        <v>26</v>
      </c>
      <c r="AI16" s="16">
        <v>15</v>
      </c>
      <c r="AJ16" s="23"/>
      <c r="AK16" s="15"/>
      <c r="AL16" s="15"/>
      <c r="AM16" s="16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</row>
    <row r="17" spans="1:99" s="10" customFormat="1" ht="109.5" customHeight="1" x14ac:dyDescent="0.25">
      <c r="A17" s="7">
        <v>10</v>
      </c>
      <c r="B17" s="12" t="s">
        <v>12</v>
      </c>
      <c r="C17" s="19">
        <v>12223.684608915053</v>
      </c>
      <c r="D17" s="58"/>
      <c r="E17" s="29">
        <f t="shared" si="2"/>
        <v>1246</v>
      </c>
      <c r="F17" s="59"/>
      <c r="G17" s="48">
        <f t="shared" si="1"/>
        <v>0.10193325824942011</v>
      </c>
      <c r="H17" s="19">
        <v>3850.6846089150531</v>
      </c>
      <c r="I17" s="20">
        <f t="shared" si="3"/>
        <v>648</v>
      </c>
      <c r="J17" s="19">
        <v>8373</v>
      </c>
      <c r="K17" s="30">
        <f t="shared" si="4"/>
        <v>598</v>
      </c>
      <c r="L17" s="23">
        <v>49</v>
      </c>
      <c r="M17" s="15">
        <v>14</v>
      </c>
      <c r="N17" s="15">
        <v>252</v>
      </c>
      <c r="O17" s="16">
        <v>14</v>
      </c>
      <c r="P17" s="23">
        <v>342</v>
      </c>
      <c r="Q17" s="15">
        <v>333</v>
      </c>
      <c r="R17" s="15">
        <v>286</v>
      </c>
      <c r="S17" s="16">
        <v>332</v>
      </c>
      <c r="T17" s="23">
        <v>7223.684608915054</v>
      </c>
      <c r="U17" s="15">
        <v>567</v>
      </c>
      <c r="V17" s="15">
        <v>3650</v>
      </c>
      <c r="W17" s="16">
        <v>0</v>
      </c>
      <c r="X17" s="23">
        <v>966</v>
      </c>
      <c r="Y17" s="16"/>
      <c r="Z17" s="23">
        <v>980</v>
      </c>
      <c r="AA17" s="16">
        <v>217</v>
      </c>
      <c r="AB17" s="23">
        <v>2342</v>
      </c>
      <c r="AC17" s="15">
        <v>115</v>
      </c>
      <c r="AD17" s="15">
        <v>2206</v>
      </c>
      <c r="AE17" s="16">
        <v>35</v>
      </c>
      <c r="AF17" s="23">
        <v>42</v>
      </c>
      <c r="AG17" s="15">
        <v>0</v>
      </c>
      <c r="AH17" s="15">
        <v>33</v>
      </c>
      <c r="AI17" s="16">
        <v>0</v>
      </c>
      <c r="AJ17" s="23"/>
      <c r="AK17" s="15"/>
      <c r="AL17" s="15"/>
      <c r="AM17" s="16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</row>
    <row r="18" spans="1:99" s="10" customFormat="1" ht="109.5" customHeight="1" x14ac:dyDescent="0.25">
      <c r="A18" s="7">
        <v>11</v>
      </c>
      <c r="B18" s="12" t="s">
        <v>13</v>
      </c>
      <c r="C18" s="19">
        <v>8050.0218671152224</v>
      </c>
      <c r="D18" s="58"/>
      <c r="E18" s="29">
        <f t="shared" si="2"/>
        <v>737</v>
      </c>
      <c r="F18" s="59"/>
      <c r="G18" s="48">
        <f t="shared" si="1"/>
        <v>9.1552546336636065E-2</v>
      </c>
      <c r="H18" s="19">
        <v>2416.2440893374451</v>
      </c>
      <c r="I18" s="20">
        <f t="shared" si="3"/>
        <v>426</v>
      </c>
      <c r="J18" s="19">
        <v>5633.7777777777774</v>
      </c>
      <c r="K18" s="30">
        <f t="shared" si="4"/>
        <v>311</v>
      </c>
      <c r="L18" s="23">
        <v>34</v>
      </c>
      <c r="M18" s="15">
        <v>5</v>
      </c>
      <c r="N18" s="15">
        <v>179</v>
      </c>
      <c r="O18" s="16">
        <v>5</v>
      </c>
      <c r="P18" s="23">
        <v>204</v>
      </c>
      <c r="Q18" s="15">
        <v>0</v>
      </c>
      <c r="R18" s="15">
        <v>170</v>
      </c>
      <c r="S18" s="16">
        <v>0</v>
      </c>
      <c r="T18" s="23">
        <v>4310.0218671152224</v>
      </c>
      <c r="U18" s="15">
        <v>294</v>
      </c>
      <c r="V18" s="15">
        <v>2177.7777777777778</v>
      </c>
      <c r="W18" s="16">
        <v>0</v>
      </c>
      <c r="X18" s="23">
        <v>460</v>
      </c>
      <c r="Y18" s="16"/>
      <c r="Z18" s="23">
        <v>850</v>
      </c>
      <c r="AA18" s="16">
        <v>51</v>
      </c>
      <c r="AB18" s="23">
        <v>1971</v>
      </c>
      <c r="AC18" s="15">
        <v>387</v>
      </c>
      <c r="AD18" s="15">
        <v>1776</v>
      </c>
      <c r="AE18" s="16">
        <v>255</v>
      </c>
      <c r="AF18" s="23">
        <v>32</v>
      </c>
      <c r="AG18" s="15">
        <v>0</v>
      </c>
      <c r="AH18" s="15">
        <v>21</v>
      </c>
      <c r="AI18" s="16">
        <v>0</v>
      </c>
      <c r="AJ18" s="23"/>
      <c r="AK18" s="15"/>
      <c r="AL18" s="15"/>
      <c r="AM18" s="16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</row>
    <row r="19" spans="1:99" s="10" customFormat="1" ht="109.5" customHeight="1" x14ac:dyDescent="0.25">
      <c r="A19" s="7">
        <v>12</v>
      </c>
      <c r="B19" s="12" t="s">
        <v>14</v>
      </c>
      <c r="C19" s="19">
        <v>10254.219512195123</v>
      </c>
      <c r="D19" s="58"/>
      <c r="E19" s="29">
        <f t="shared" si="2"/>
        <v>1162</v>
      </c>
      <c r="F19" s="59"/>
      <c r="G19" s="48">
        <f t="shared" si="1"/>
        <v>0.11331920470573684</v>
      </c>
      <c r="H19" s="19">
        <v>3215.1084010840113</v>
      </c>
      <c r="I19" s="20">
        <f t="shared" si="3"/>
        <v>564</v>
      </c>
      <c r="J19" s="19">
        <v>7039.1111111111113</v>
      </c>
      <c r="K19" s="30">
        <f t="shared" si="4"/>
        <v>598</v>
      </c>
      <c r="L19" s="23">
        <v>16</v>
      </c>
      <c r="M19" s="15">
        <v>36</v>
      </c>
      <c r="N19" s="15">
        <v>88</v>
      </c>
      <c r="O19" s="16">
        <v>0</v>
      </c>
      <c r="P19" s="23">
        <v>287</v>
      </c>
      <c r="Q19" s="15">
        <v>59</v>
      </c>
      <c r="R19" s="15">
        <v>240</v>
      </c>
      <c r="S19" s="16">
        <v>59</v>
      </c>
      <c r="T19" s="23">
        <v>6058.2195121951218</v>
      </c>
      <c r="U19" s="15">
        <v>528</v>
      </c>
      <c r="V19" s="15">
        <v>3061.1111111111113</v>
      </c>
      <c r="W19" s="16">
        <v>0</v>
      </c>
      <c r="X19" s="23">
        <v>713</v>
      </c>
      <c r="Y19" s="16"/>
      <c r="Z19" s="23">
        <v>900</v>
      </c>
      <c r="AA19" s="16">
        <v>521</v>
      </c>
      <c r="AB19" s="23">
        <v>1767</v>
      </c>
      <c r="AC19" s="15">
        <v>0</v>
      </c>
      <c r="AD19" s="15">
        <v>1766</v>
      </c>
      <c r="AE19" s="16"/>
      <c r="AF19" s="23">
        <v>40</v>
      </c>
      <c r="AG19" s="15">
        <v>18</v>
      </c>
      <c r="AH19" s="15">
        <v>31</v>
      </c>
      <c r="AI19" s="16">
        <v>18</v>
      </c>
      <c r="AJ19" s="23">
        <v>379</v>
      </c>
      <c r="AK19" s="15"/>
      <c r="AL19" s="15">
        <v>240</v>
      </c>
      <c r="AM19" s="16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</row>
    <row r="20" spans="1:99" s="10" customFormat="1" ht="109.5" customHeight="1" thickBot="1" x14ac:dyDescent="0.3">
      <c r="A20" s="49">
        <v>13</v>
      </c>
      <c r="B20" s="50" t="s">
        <v>15</v>
      </c>
      <c r="C20" s="21">
        <v>9043.4625735912523</v>
      </c>
      <c r="D20" s="57"/>
      <c r="E20" s="34">
        <f t="shared" si="2"/>
        <v>772</v>
      </c>
      <c r="F20" s="60"/>
      <c r="G20" s="52">
        <f t="shared" si="1"/>
        <v>8.5365532694788485E-2</v>
      </c>
      <c r="H20" s="21">
        <v>3866.018129146807</v>
      </c>
      <c r="I20" s="22">
        <f t="shared" si="3"/>
        <v>406</v>
      </c>
      <c r="J20" s="21">
        <v>5177.4444444444453</v>
      </c>
      <c r="K20" s="35">
        <f t="shared" si="4"/>
        <v>366</v>
      </c>
      <c r="L20" s="24">
        <v>15</v>
      </c>
      <c r="M20" s="17">
        <v>156</v>
      </c>
      <c r="N20" s="17">
        <v>83</v>
      </c>
      <c r="O20" s="18">
        <v>149</v>
      </c>
      <c r="P20" s="24">
        <v>152</v>
      </c>
      <c r="Q20" s="17">
        <v>11</v>
      </c>
      <c r="R20" s="17">
        <v>126</v>
      </c>
      <c r="S20" s="18">
        <v>9</v>
      </c>
      <c r="T20" s="24">
        <v>7707.4625735912532</v>
      </c>
      <c r="U20" s="17">
        <v>458</v>
      </c>
      <c r="V20" s="17">
        <v>3894.4444444444448</v>
      </c>
      <c r="W20" s="18">
        <v>65</v>
      </c>
      <c r="X20" s="24">
        <v>391</v>
      </c>
      <c r="Y20" s="18"/>
      <c r="Z20" s="24">
        <v>500</v>
      </c>
      <c r="AA20" s="18">
        <v>114</v>
      </c>
      <c r="AB20" s="24">
        <v>130</v>
      </c>
      <c r="AC20" s="17">
        <v>7</v>
      </c>
      <c r="AD20" s="17">
        <v>129</v>
      </c>
      <c r="AE20" s="18">
        <v>3</v>
      </c>
      <c r="AF20" s="24">
        <v>60</v>
      </c>
      <c r="AG20" s="17">
        <v>26</v>
      </c>
      <c r="AH20" s="17">
        <v>54</v>
      </c>
      <c r="AI20" s="18">
        <v>26</v>
      </c>
      <c r="AJ20" s="24"/>
      <c r="AK20" s="17"/>
      <c r="AL20" s="17"/>
      <c r="AM20" s="18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</row>
    <row r="24" spans="1:99" ht="256.5" customHeight="1" x14ac:dyDescent="0.25">
      <c r="A24" s="51"/>
      <c r="B24" s="5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59" t="s">
        <v>35</v>
      </c>
      <c r="Y24" s="559"/>
      <c r="Z24" s="559"/>
      <c r="AA24" s="559"/>
      <c r="AB24" s="559"/>
      <c r="AC24" s="559"/>
      <c r="AD24" s="54"/>
      <c r="AE24" s="55"/>
      <c r="AF24" s="55"/>
      <c r="AG24" s="55"/>
      <c r="AH24" s="559" t="s">
        <v>36</v>
      </c>
      <c r="AI24" s="559"/>
      <c r="AJ24" s="559"/>
    </row>
  </sheetData>
  <mergeCells count="32">
    <mergeCell ref="L3:W3"/>
    <mergeCell ref="X3:AM3"/>
    <mergeCell ref="AH24:AJ24"/>
    <mergeCell ref="X24:AC24"/>
    <mergeCell ref="AH5:AI5"/>
    <mergeCell ref="AF4:AI4"/>
    <mergeCell ref="N5:O5"/>
    <mergeCell ref="L4:O4"/>
    <mergeCell ref="P5:Q5"/>
    <mergeCell ref="R5:S5"/>
    <mergeCell ref="P4:S4"/>
    <mergeCell ref="C3:G5"/>
    <mergeCell ref="H4:I5"/>
    <mergeCell ref="J4:K5"/>
    <mergeCell ref="H3:K3"/>
    <mergeCell ref="B3:B6"/>
    <mergeCell ref="A7:B7"/>
    <mergeCell ref="C1:W1"/>
    <mergeCell ref="AJ5:AK5"/>
    <mergeCell ref="AL5:AM5"/>
    <mergeCell ref="Z4:AA5"/>
    <mergeCell ref="AB4:AE4"/>
    <mergeCell ref="AB5:AC5"/>
    <mergeCell ref="AD5:AE5"/>
    <mergeCell ref="AF5:AG5"/>
    <mergeCell ref="AJ4:AM4"/>
    <mergeCell ref="L5:M5"/>
    <mergeCell ref="T5:U5"/>
    <mergeCell ref="V5:W5"/>
    <mergeCell ref="T4:W4"/>
    <mergeCell ref="X4:Y5"/>
    <mergeCell ref="A3:A6"/>
  </mergeCells>
  <printOptions horizontalCentered="1"/>
  <pageMargins left="0.19685039370078741" right="0.19685039370078741" top="0.39370078740157483" bottom="0.39370078740157483" header="0" footer="0"/>
  <pageSetup paperSize="9" scale="16" fitToWidth="2" fitToHeight="0" orientation="landscape" r:id="rId1"/>
  <colBreaks count="1" manualBreakCount="1">
    <brk id="23" max="1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R28"/>
  <sheetViews>
    <sheetView view="pageBreakPreview" topLeftCell="F1" zoomScale="70" zoomScaleNormal="85" zoomScaleSheetLayoutView="70" workbookViewId="0">
      <selection activeCell="N12" sqref="N12"/>
    </sheetView>
  </sheetViews>
  <sheetFormatPr defaultRowHeight="15" x14ac:dyDescent="0.25"/>
  <cols>
    <col min="1" max="1" width="10" style="70" customWidth="1"/>
    <col min="2" max="2" width="25.42578125" style="70" customWidth="1"/>
    <col min="3" max="3" width="21.42578125" style="70" customWidth="1"/>
    <col min="4" max="4" width="20.85546875" style="70" customWidth="1"/>
    <col min="5" max="5" width="27.85546875" style="70" customWidth="1"/>
    <col min="6" max="6" width="27.7109375" style="70" customWidth="1"/>
    <col min="7" max="8" width="15.7109375" style="70" customWidth="1"/>
    <col min="9" max="9" width="12.7109375" style="70" customWidth="1"/>
    <col min="10" max="10" width="12.42578125" style="70" customWidth="1"/>
    <col min="11" max="11" width="12.7109375" style="70" customWidth="1"/>
    <col min="12" max="12" width="15.7109375" style="70" customWidth="1"/>
    <col min="13" max="14" width="14.28515625" style="70" customWidth="1"/>
    <col min="15" max="15" width="16.7109375" style="70" customWidth="1"/>
    <col min="16" max="16" width="10.5703125" style="70" customWidth="1"/>
    <col min="17" max="17" width="10.42578125" style="70" customWidth="1"/>
    <col min="18" max="18" width="9.28515625" style="70" customWidth="1"/>
    <col min="19" max="19" width="13.42578125" style="70" customWidth="1"/>
    <col min="20" max="20" width="9.140625" style="70" customWidth="1"/>
    <col min="21" max="21" width="10.7109375" style="70" customWidth="1"/>
    <col min="22" max="22" width="10.42578125" style="70" customWidth="1"/>
    <col min="23" max="26" width="9" style="70" customWidth="1"/>
    <col min="27" max="29" width="7.85546875" style="70" hidden="1" customWidth="1"/>
    <col min="30" max="34" width="7.85546875" style="70" customWidth="1"/>
    <col min="35" max="35" width="8.7109375" style="70" customWidth="1"/>
    <col min="36" max="36" width="8.5703125" style="70" customWidth="1"/>
    <col min="37" max="38" width="7.85546875" style="70" customWidth="1"/>
    <col min="39" max="39" width="10.28515625" style="70" customWidth="1"/>
    <col min="40" max="40" width="7.85546875" style="70" customWidth="1"/>
    <col min="41" max="44" width="7.85546875" style="70" hidden="1" customWidth="1"/>
    <col min="45" max="16384" width="9.140625" style="70"/>
  </cols>
  <sheetData>
    <row r="1" spans="1:44" s="67" customFormat="1" ht="102.75" customHeight="1" x14ac:dyDescent="0.3">
      <c r="A1" s="66"/>
      <c r="B1" s="66"/>
      <c r="C1" s="589" t="s">
        <v>79</v>
      </c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44" s="68" customFormat="1" ht="23.25" customHeight="1" thickBot="1" x14ac:dyDescent="0.3">
      <c r="C2" s="139"/>
      <c r="X2" s="69"/>
      <c r="Y2" s="69"/>
      <c r="Z2" s="69"/>
      <c r="AA2" s="69"/>
      <c r="AG2" s="590"/>
      <c r="AH2" s="590"/>
      <c r="AI2" s="590"/>
      <c r="AJ2" s="590"/>
    </row>
    <row r="3" spans="1:44" s="67" customFormat="1" ht="30" customHeight="1" thickBot="1" x14ac:dyDescent="0.35">
      <c r="A3" s="591" t="s">
        <v>42</v>
      </c>
      <c r="B3" s="593" t="s">
        <v>43</v>
      </c>
      <c r="C3" s="593" t="s">
        <v>44</v>
      </c>
      <c r="D3" s="88" t="s">
        <v>16</v>
      </c>
      <c r="E3" s="593" t="s">
        <v>84</v>
      </c>
      <c r="F3" s="593" t="s">
        <v>85</v>
      </c>
      <c r="G3" s="594" t="s">
        <v>16</v>
      </c>
      <c r="H3" s="595"/>
      <c r="I3" s="596" t="s">
        <v>45</v>
      </c>
      <c r="J3" s="597"/>
      <c r="K3" s="597"/>
      <c r="L3" s="597"/>
      <c r="M3" s="597"/>
      <c r="N3" s="597"/>
      <c r="O3" s="598"/>
      <c r="P3" s="599" t="s">
        <v>45</v>
      </c>
      <c r="Q3" s="600"/>
      <c r="R3" s="600"/>
      <c r="S3" s="600"/>
      <c r="T3" s="600"/>
      <c r="U3" s="600"/>
      <c r="V3" s="600"/>
      <c r="W3" s="600"/>
      <c r="X3" s="600"/>
      <c r="Y3" s="600"/>
      <c r="Z3" s="600"/>
      <c r="AA3" s="600"/>
      <c r="AB3" s="600"/>
      <c r="AC3" s="600"/>
      <c r="AD3" s="600"/>
      <c r="AE3" s="600"/>
      <c r="AF3" s="600"/>
      <c r="AG3" s="600"/>
      <c r="AH3" s="600"/>
      <c r="AI3" s="600"/>
      <c r="AJ3" s="600"/>
      <c r="AK3" s="600"/>
      <c r="AL3" s="600"/>
      <c r="AM3" s="600"/>
      <c r="AN3" s="601"/>
      <c r="AO3" s="89"/>
      <c r="AP3" s="89"/>
      <c r="AQ3" s="89"/>
      <c r="AR3" s="90"/>
    </row>
    <row r="4" spans="1:44" s="67" customFormat="1" ht="29.25" customHeight="1" x14ac:dyDescent="0.3">
      <c r="A4" s="592"/>
      <c r="B4" s="578"/>
      <c r="C4" s="578"/>
      <c r="D4" s="578" t="s">
        <v>83</v>
      </c>
      <c r="E4" s="578"/>
      <c r="F4" s="578"/>
      <c r="G4" s="602" t="s">
        <v>46</v>
      </c>
      <c r="H4" s="605" t="s">
        <v>47</v>
      </c>
      <c r="I4" s="591" t="s">
        <v>48</v>
      </c>
      <c r="J4" s="593"/>
      <c r="K4" s="593"/>
      <c r="L4" s="593"/>
      <c r="M4" s="593"/>
      <c r="N4" s="593"/>
      <c r="O4" s="608"/>
      <c r="P4" s="580" t="s">
        <v>49</v>
      </c>
      <c r="Q4" s="581"/>
      <c r="R4" s="581"/>
      <c r="S4" s="581"/>
      <c r="T4" s="581"/>
      <c r="U4" s="581"/>
      <c r="V4" s="582"/>
      <c r="W4" s="580" t="s">
        <v>50</v>
      </c>
      <c r="X4" s="581"/>
      <c r="Y4" s="581"/>
      <c r="Z4" s="582"/>
      <c r="AA4" s="586" t="s">
        <v>51</v>
      </c>
      <c r="AB4" s="581"/>
      <c r="AC4" s="587"/>
      <c r="AD4" s="580" t="s">
        <v>52</v>
      </c>
      <c r="AE4" s="581"/>
      <c r="AF4" s="582"/>
      <c r="AG4" s="580" t="s">
        <v>53</v>
      </c>
      <c r="AH4" s="581"/>
      <c r="AI4" s="581"/>
      <c r="AJ4" s="582"/>
      <c r="AK4" s="580" t="s">
        <v>54</v>
      </c>
      <c r="AL4" s="581"/>
      <c r="AM4" s="581"/>
      <c r="AN4" s="582"/>
      <c r="AO4" s="577" t="s">
        <v>55</v>
      </c>
      <c r="AP4" s="578"/>
      <c r="AQ4" s="578"/>
      <c r="AR4" s="579"/>
    </row>
    <row r="5" spans="1:44" s="67" customFormat="1" ht="29.25" customHeight="1" thickBot="1" x14ac:dyDescent="0.35">
      <c r="A5" s="592"/>
      <c r="B5" s="578"/>
      <c r="C5" s="578"/>
      <c r="D5" s="578"/>
      <c r="E5" s="578"/>
      <c r="F5" s="578"/>
      <c r="G5" s="603"/>
      <c r="H5" s="606"/>
      <c r="I5" s="583"/>
      <c r="J5" s="584"/>
      <c r="K5" s="584"/>
      <c r="L5" s="584"/>
      <c r="M5" s="584"/>
      <c r="N5" s="584"/>
      <c r="O5" s="585"/>
      <c r="P5" s="583"/>
      <c r="Q5" s="584"/>
      <c r="R5" s="584"/>
      <c r="S5" s="584"/>
      <c r="T5" s="584"/>
      <c r="U5" s="584"/>
      <c r="V5" s="585"/>
      <c r="W5" s="583"/>
      <c r="X5" s="584"/>
      <c r="Y5" s="584"/>
      <c r="Z5" s="585"/>
      <c r="AA5" s="577"/>
      <c r="AB5" s="578"/>
      <c r="AC5" s="588"/>
      <c r="AD5" s="583"/>
      <c r="AE5" s="584"/>
      <c r="AF5" s="585"/>
      <c r="AG5" s="583"/>
      <c r="AH5" s="584"/>
      <c r="AI5" s="584"/>
      <c r="AJ5" s="585"/>
      <c r="AK5" s="583"/>
      <c r="AL5" s="584"/>
      <c r="AM5" s="584"/>
      <c r="AN5" s="585"/>
      <c r="AO5" s="577"/>
      <c r="AP5" s="578"/>
      <c r="AQ5" s="578"/>
      <c r="AR5" s="579"/>
    </row>
    <row r="6" spans="1:44" s="67" customFormat="1" ht="29.25" customHeight="1" x14ac:dyDescent="0.3">
      <c r="A6" s="592"/>
      <c r="B6" s="578"/>
      <c r="C6" s="578"/>
      <c r="D6" s="578"/>
      <c r="E6" s="578"/>
      <c r="F6" s="578"/>
      <c r="G6" s="603"/>
      <c r="H6" s="606"/>
      <c r="I6" s="571" t="s">
        <v>39</v>
      </c>
      <c r="J6" s="573" t="s">
        <v>32</v>
      </c>
      <c r="K6" s="576" t="s">
        <v>56</v>
      </c>
      <c r="L6" s="576"/>
      <c r="M6" s="576"/>
      <c r="N6" s="573" t="s">
        <v>31</v>
      </c>
      <c r="O6" s="564" t="s">
        <v>57</v>
      </c>
      <c r="P6" s="571" t="s">
        <v>39</v>
      </c>
      <c r="Q6" s="573" t="s">
        <v>32</v>
      </c>
      <c r="R6" s="576" t="s">
        <v>56</v>
      </c>
      <c r="S6" s="576"/>
      <c r="T6" s="576"/>
      <c r="U6" s="573" t="s">
        <v>31</v>
      </c>
      <c r="V6" s="564" t="s">
        <v>57</v>
      </c>
      <c r="W6" s="571" t="s">
        <v>39</v>
      </c>
      <c r="X6" s="573" t="s">
        <v>32</v>
      </c>
      <c r="Y6" s="573" t="s">
        <v>31</v>
      </c>
      <c r="Z6" s="564" t="s">
        <v>57</v>
      </c>
      <c r="AA6" s="566" t="s">
        <v>39</v>
      </c>
      <c r="AB6" s="568" t="s">
        <v>32</v>
      </c>
      <c r="AC6" s="574" t="s">
        <v>31</v>
      </c>
      <c r="AD6" s="571" t="s">
        <v>39</v>
      </c>
      <c r="AE6" s="573" t="s">
        <v>32</v>
      </c>
      <c r="AF6" s="564" t="s">
        <v>31</v>
      </c>
      <c r="AG6" s="571" t="s">
        <v>39</v>
      </c>
      <c r="AH6" s="573" t="s">
        <v>32</v>
      </c>
      <c r="AI6" s="573" t="s">
        <v>31</v>
      </c>
      <c r="AJ6" s="564" t="s">
        <v>57</v>
      </c>
      <c r="AK6" s="571" t="s">
        <v>39</v>
      </c>
      <c r="AL6" s="573" t="s">
        <v>32</v>
      </c>
      <c r="AM6" s="573" t="s">
        <v>31</v>
      </c>
      <c r="AN6" s="564" t="s">
        <v>57</v>
      </c>
      <c r="AO6" s="566" t="s">
        <v>39</v>
      </c>
      <c r="AP6" s="568" t="s">
        <v>32</v>
      </c>
      <c r="AQ6" s="568" t="s">
        <v>31</v>
      </c>
      <c r="AR6" s="570" t="s">
        <v>57</v>
      </c>
    </row>
    <row r="7" spans="1:44" s="67" customFormat="1" ht="58.5" customHeight="1" thickBot="1" x14ac:dyDescent="0.35">
      <c r="A7" s="583"/>
      <c r="B7" s="584"/>
      <c r="C7" s="584"/>
      <c r="D7" s="584"/>
      <c r="E7" s="584"/>
      <c r="F7" s="584"/>
      <c r="G7" s="604"/>
      <c r="H7" s="607"/>
      <c r="I7" s="572"/>
      <c r="J7" s="569"/>
      <c r="K7" s="91" t="s">
        <v>58</v>
      </c>
      <c r="L7" s="91" t="s">
        <v>59</v>
      </c>
      <c r="M7" s="91" t="s">
        <v>60</v>
      </c>
      <c r="N7" s="569"/>
      <c r="O7" s="565"/>
      <c r="P7" s="572"/>
      <c r="Q7" s="569"/>
      <c r="R7" s="91" t="s">
        <v>58</v>
      </c>
      <c r="S7" s="91" t="s">
        <v>59</v>
      </c>
      <c r="T7" s="91" t="s">
        <v>60</v>
      </c>
      <c r="U7" s="569"/>
      <c r="V7" s="565"/>
      <c r="W7" s="572"/>
      <c r="X7" s="569"/>
      <c r="Y7" s="569"/>
      <c r="Z7" s="565"/>
      <c r="AA7" s="567"/>
      <c r="AB7" s="569"/>
      <c r="AC7" s="575"/>
      <c r="AD7" s="572"/>
      <c r="AE7" s="569"/>
      <c r="AF7" s="565"/>
      <c r="AG7" s="572"/>
      <c r="AH7" s="569"/>
      <c r="AI7" s="569"/>
      <c r="AJ7" s="565"/>
      <c r="AK7" s="572"/>
      <c r="AL7" s="569"/>
      <c r="AM7" s="569"/>
      <c r="AN7" s="565"/>
      <c r="AO7" s="567"/>
      <c r="AP7" s="569"/>
      <c r="AQ7" s="569"/>
      <c r="AR7" s="565"/>
    </row>
    <row r="8" spans="1:44" s="80" customFormat="1" ht="16.5" thickBot="1" x14ac:dyDescent="0.3">
      <c r="A8" s="71" t="s">
        <v>61</v>
      </c>
      <c r="B8" s="72" t="s">
        <v>62</v>
      </c>
      <c r="C8" s="72">
        <v>1</v>
      </c>
      <c r="D8" s="72">
        <v>2</v>
      </c>
      <c r="E8" s="72">
        <v>3</v>
      </c>
      <c r="F8" s="72">
        <v>4</v>
      </c>
      <c r="G8" s="72">
        <v>5</v>
      </c>
      <c r="H8" s="73">
        <v>6</v>
      </c>
      <c r="I8" s="71">
        <v>7</v>
      </c>
      <c r="J8" s="72">
        <v>8</v>
      </c>
      <c r="K8" s="72">
        <v>9</v>
      </c>
      <c r="L8" s="72">
        <v>10</v>
      </c>
      <c r="M8" s="72">
        <v>11</v>
      </c>
      <c r="N8" s="72">
        <v>12</v>
      </c>
      <c r="O8" s="74">
        <v>13</v>
      </c>
      <c r="P8" s="71">
        <v>14</v>
      </c>
      <c r="Q8" s="72">
        <v>15</v>
      </c>
      <c r="R8" s="72">
        <v>16</v>
      </c>
      <c r="S8" s="72">
        <v>17</v>
      </c>
      <c r="T8" s="72">
        <v>18</v>
      </c>
      <c r="U8" s="72">
        <v>19</v>
      </c>
      <c r="V8" s="74">
        <v>20</v>
      </c>
      <c r="W8" s="71">
        <v>21</v>
      </c>
      <c r="X8" s="72">
        <v>22</v>
      </c>
      <c r="Y8" s="72">
        <v>23</v>
      </c>
      <c r="Z8" s="74">
        <v>24</v>
      </c>
      <c r="AA8" s="75">
        <v>25</v>
      </c>
      <c r="AB8" s="72">
        <v>26</v>
      </c>
      <c r="AC8" s="73">
        <v>27</v>
      </c>
      <c r="AD8" s="71">
        <v>28</v>
      </c>
      <c r="AE8" s="72">
        <v>29</v>
      </c>
      <c r="AF8" s="74">
        <v>30</v>
      </c>
      <c r="AG8" s="71">
        <v>31</v>
      </c>
      <c r="AH8" s="72">
        <v>32</v>
      </c>
      <c r="AI8" s="73">
        <v>33</v>
      </c>
      <c r="AJ8" s="76">
        <v>34</v>
      </c>
      <c r="AK8" s="71">
        <v>35</v>
      </c>
      <c r="AL8" s="72">
        <v>36</v>
      </c>
      <c r="AM8" s="72">
        <v>37</v>
      </c>
      <c r="AN8" s="74">
        <v>38</v>
      </c>
      <c r="AO8" s="77">
        <v>39</v>
      </c>
      <c r="AP8" s="78">
        <v>40</v>
      </c>
      <c r="AQ8" s="78">
        <v>41</v>
      </c>
      <c r="AR8" s="79">
        <v>42</v>
      </c>
    </row>
    <row r="9" spans="1:44" s="134" customFormat="1" ht="42.75" customHeight="1" thickBot="1" x14ac:dyDescent="0.35">
      <c r="A9" s="562" t="s">
        <v>74</v>
      </c>
      <c r="B9" s="563"/>
      <c r="C9" s="130">
        <f>+SUM(C10:C22)</f>
        <v>161649</v>
      </c>
      <c r="D9" s="130">
        <f>+SUM(D10:D22)</f>
        <v>21521.706185567011</v>
      </c>
      <c r="E9" s="130">
        <f>+SUM(E10:E22)</f>
        <v>23989</v>
      </c>
      <c r="F9" s="131">
        <f>IFERROR(E9/D9*100,0)</f>
        <v>111.46421103029284</v>
      </c>
      <c r="G9" s="130">
        <f t="shared" ref="G9:M9" si="0">+SUM(G10:G22)</f>
        <v>14645</v>
      </c>
      <c r="H9" s="133">
        <f t="shared" si="0"/>
        <v>9344</v>
      </c>
      <c r="I9" s="136">
        <f t="shared" si="0"/>
        <v>388</v>
      </c>
      <c r="J9" s="130">
        <f t="shared" si="0"/>
        <v>1077</v>
      </c>
      <c r="K9" s="130">
        <f t="shared" si="0"/>
        <v>0</v>
      </c>
      <c r="L9" s="130">
        <f t="shared" si="0"/>
        <v>0</v>
      </c>
      <c r="M9" s="130">
        <f t="shared" si="0"/>
        <v>0</v>
      </c>
      <c r="N9" s="130">
        <f>IFERROR(J9/I9*100,0)</f>
        <v>277.57731958762884</v>
      </c>
      <c r="O9" s="133">
        <f t="shared" ref="O9:T9" si="1">+SUM(O10:O22)</f>
        <v>728</v>
      </c>
      <c r="P9" s="136">
        <f t="shared" si="1"/>
        <v>324</v>
      </c>
      <c r="Q9" s="130">
        <f t="shared" si="1"/>
        <v>1495</v>
      </c>
      <c r="R9" s="130">
        <f t="shared" si="1"/>
        <v>2</v>
      </c>
      <c r="S9" s="130">
        <f t="shared" si="1"/>
        <v>3</v>
      </c>
      <c r="T9" s="130">
        <f t="shared" si="1"/>
        <v>5</v>
      </c>
      <c r="U9" s="130">
        <f>IFERROR(Q9/P9*100,0)</f>
        <v>461.4197530864198</v>
      </c>
      <c r="V9" s="133">
        <f>+SUM(V10:V22)</f>
        <v>1369</v>
      </c>
      <c r="W9" s="136">
        <f>+SUM(W10:W22)</f>
        <v>13843</v>
      </c>
      <c r="X9" s="130">
        <f>+SUM(X10:X22)</f>
        <v>15434</v>
      </c>
      <c r="Y9" s="130">
        <f>IFERROR(X9/W9*100,0)</f>
        <v>111.49317344506248</v>
      </c>
      <c r="Z9" s="133">
        <f>+SUM(Z10:Z22)</f>
        <v>1374</v>
      </c>
      <c r="AA9" s="141" t="e">
        <f>SUM(#REF!)</f>
        <v>#REF!</v>
      </c>
      <c r="AB9" s="130" t="e">
        <f>SUM(#REF!)</f>
        <v>#REF!</v>
      </c>
      <c r="AC9" s="132">
        <f>IFERROR(AB9/AA9*100,0)</f>
        <v>0</v>
      </c>
      <c r="AD9" s="136">
        <f>+SUM(AD10:AD22)</f>
        <v>3595</v>
      </c>
      <c r="AE9" s="130">
        <f>+SUM(AE10:AE22)</f>
        <v>3808</v>
      </c>
      <c r="AF9" s="133">
        <f>IFERROR(AE9/AD9*100,0)</f>
        <v>105.9248956884562</v>
      </c>
      <c r="AG9" s="136">
        <f>+SUM(AG10:AG22)</f>
        <v>2809.7061855670104</v>
      </c>
      <c r="AH9" s="130">
        <f>+SUM(AH10:AH22)</f>
        <v>2127</v>
      </c>
      <c r="AI9" s="133">
        <f>+AH9/AG9*100</f>
        <v>75.70186558744264</v>
      </c>
      <c r="AJ9" s="133">
        <f>+SUM(AJ10:AJ22)</f>
        <v>2017</v>
      </c>
      <c r="AK9" s="136">
        <f>+SUM(AK10:AK22)</f>
        <v>450</v>
      </c>
      <c r="AL9" s="130">
        <f>+SUM(AL10:AL22)</f>
        <v>48</v>
      </c>
      <c r="AM9" s="133">
        <f>+AL9/AK9*100</f>
        <v>10.666666666666668</v>
      </c>
      <c r="AN9" s="133">
        <f>+SUM(AN10:AN22)</f>
        <v>48</v>
      </c>
      <c r="AO9" s="147">
        <f>+SUM(AO10:AO22)</f>
        <v>112</v>
      </c>
      <c r="AP9" s="133">
        <f>+SUM(AP10:AP22)</f>
        <v>0</v>
      </c>
      <c r="AQ9" s="133">
        <f>+AP9/AO9*100</f>
        <v>0</v>
      </c>
      <c r="AR9" s="133">
        <f>+SUM(AR10:AR22)</f>
        <v>0</v>
      </c>
    </row>
    <row r="10" spans="1:44" s="97" customFormat="1" ht="46.5" customHeight="1" x14ac:dyDescent="0.25">
      <c r="A10" s="93">
        <v>1</v>
      </c>
      <c r="B10" s="142" t="s">
        <v>87</v>
      </c>
      <c r="C10" s="111"/>
      <c r="D10" s="111"/>
      <c r="E10" s="111">
        <f>+G10+H10</f>
        <v>19</v>
      </c>
      <c r="F10" s="143"/>
      <c r="G10" s="111"/>
      <c r="H10" s="112">
        <f>+O10+V10+Z10+AB10+AE10+AJ10+AN10+AR10</f>
        <v>19</v>
      </c>
      <c r="I10" s="144"/>
      <c r="J10" s="111"/>
      <c r="K10" s="111"/>
      <c r="L10" s="111"/>
      <c r="M10" s="111"/>
      <c r="N10" s="95"/>
      <c r="O10" s="112"/>
      <c r="P10" s="144"/>
      <c r="Q10" s="111"/>
      <c r="R10" s="111"/>
      <c r="S10" s="111"/>
      <c r="T10" s="111"/>
      <c r="U10" s="95"/>
      <c r="V10" s="112"/>
      <c r="W10" s="144"/>
      <c r="X10" s="111"/>
      <c r="Y10" s="95"/>
      <c r="Z10" s="112"/>
      <c r="AA10" s="145"/>
      <c r="AB10" s="111"/>
      <c r="AC10" s="146"/>
      <c r="AD10" s="144"/>
      <c r="AE10" s="111">
        <v>19</v>
      </c>
      <c r="AF10" s="113"/>
      <c r="AG10" s="93"/>
      <c r="AH10" s="94"/>
      <c r="AI10" s="95"/>
      <c r="AJ10" s="96"/>
      <c r="AK10" s="93"/>
      <c r="AL10" s="94"/>
      <c r="AM10" s="95"/>
      <c r="AN10" s="96"/>
      <c r="AO10" s="93"/>
      <c r="AP10" s="94"/>
      <c r="AQ10" s="95"/>
      <c r="AR10" s="96"/>
    </row>
    <row r="11" spans="1:44" s="97" customFormat="1" ht="46.5" customHeight="1" x14ac:dyDescent="0.25">
      <c r="A11" s="98">
        <v>2</v>
      </c>
      <c r="B11" s="99" t="s">
        <v>88</v>
      </c>
      <c r="C11" s="100"/>
      <c r="D11" s="100"/>
      <c r="E11" s="111">
        <f>+G11+H11</f>
        <v>14</v>
      </c>
      <c r="F11" s="101"/>
      <c r="G11" s="111"/>
      <c r="H11" s="112">
        <f>+O11+V11+Z11+AB11+AE11+AJ11+AN11+AR11</f>
        <v>14</v>
      </c>
      <c r="I11" s="102"/>
      <c r="J11" s="100"/>
      <c r="K11" s="100"/>
      <c r="L11" s="100"/>
      <c r="M11" s="100"/>
      <c r="N11" s="103"/>
      <c r="O11" s="104"/>
      <c r="P11" s="102"/>
      <c r="Q11" s="100"/>
      <c r="R11" s="100"/>
      <c r="S11" s="100"/>
      <c r="T11" s="100"/>
      <c r="U11" s="103"/>
      <c r="V11" s="104"/>
      <c r="W11" s="102"/>
      <c r="X11" s="100"/>
      <c r="Y11" s="103"/>
      <c r="Z11" s="104"/>
      <c r="AA11" s="105"/>
      <c r="AB11" s="100"/>
      <c r="AC11" s="106"/>
      <c r="AD11" s="102"/>
      <c r="AE11" s="100">
        <v>14</v>
      </c>
      <c r="AF11" s="107"/>
      <c r="AG11" s="98"/>
      <c r="AH11" s="108"/>
      <c r="AI11" s="103"/>
      <c r="AJ11" s="110"/>
      <c r="AK11" s="98"/>
      <c r="AL11" s="108"/>
      <c r="AM11" s="103"/>
      <c r="AN11" s="110"/>
      <c r="AO11" s="98"/>
      <c r="AP11" s="108"/>
      <c r="AQ11" s="103"/>
      <c r="AR11" s="110"/>
    </row>
    <row r="12" spans="1:44" s="97" customFormat="1" ht="46.5" customHeight="1" x14ac:dyDescent="0.25">
      <c r="A12" s="93">
        <v>3</v>
      </c>
      <c r="B12" s="142" t="s">
        <v>63</v>
      </c>
      <c r="C12" s="111">
        <v>14610</v>
      </c>
      <c r="D12" s="111">
        <f>+I12+P12+W12+AD12+AG12+AK12+AO12</f>
        <v>1813</v>
      </c>
      <c r="E12" s="111">
        <f>+G12+H12</f>
        <v>2207</v>
      </c>
      <c r="F12" s="143">
        <f>IFERROR(E12/D12*100,0)</f>
        <v>121.73193601765031</v>
      </c>
      <c r="G12" s="111">
        <f>(J12+Q12+X12+AB12+AE12+AH12+AL12+AP12)-H12</f>
        <v>1251</v>
      </c>
      <c r="H12" s="112">
        <f>+O12+V12+Z12+AB12+AE12+AJ12+AN12+AR12</f>
        <v>956</v>
      </c>
      <c r="I12" s="144">
        <v>36</v>
      </c>
      <c r="J12" s="111">
        <v>41</v>
      </c>
      <c r="K12" s="111"/>
      <c r="L12" s="111"/>
      <c r="M12" s="111"/>
      <c r="N12" s="95">
        <f>IFERROR(J12/I12*100,0)</f>
        <v>113.88888888888889</v>
      </c>
      <c r="O12" s="112">
        <v>24</v>
      </c>
      <c r="P12" s="144">
        <v>23</v>
      </c>
      <c r="Q12" s="111">
        <v>45</v>
      </c>
      <c r="R12" s="111"/>
      <c r="S12" s="111"/>
      <c r="T12" s="111"/>
      <c r="U12" s="95">
        <f>IFERROR(Q12/P12*100,0)</f>
        <v>195.65217391304347</v>
      </c>
      <c r="V12" s="112">
        <v>27</v>
      </c>
      <c r="W12" s="144">
        <v>1022</v>
      </c>
      <c r="X12" s="111">
        <v>1566</v>
      </c>
      <c r="Y12" s="95">
        <f>IFERROR(X12/W12*100,0)</f>
        <v>153.22896281800391</v>
      </c>
      <c r="Z12" s="112">
        <v>350</v>
      </c>
      <c r="AA12" s="145"/>
      <c r="AB12" s="111"/>
      <c r="AC12" s="146">
        <f>IFERROR(AB12/AA12*100,0)</f>
        <v>0</v>
      </c>
      <c r="AD12" s="144">
        <v>410</v>
      </c>
      <c r="AE12" s="111">
        <v>372</v>
      </c>
      <c r="AF12" s="113">
        <f>IFERROR(AE12/AD12*100,0)</f>
        <v>90.731707317073173</v>
      </c>
      <c r="AG12" s="93">
        <v>282</v>
      </c>
      <c r="AH12" s="94">
        <v>183</v>
      </c>
      <c r="AI12" s="113">
        <f>+AH12/AG12*100</f>
        <v>64.893617021276597</v>
      </c>
      <c r="AJ12" s="92">
        <v>183</v>
      </c>
      <c r="AK12" s="93">
        <v>40</v>
      </c>
      <c r="AL12" s="94">
        <v>0</v>
      </c>
      <c r="AM12" s="95">
        <f>IFERROR(AK12/AJ12*100,0)</f>
        <v>21.857923497267759</v>
      </c>
      <c r="AN12" s="96">
        <v>0</v>
      </c>
      <c r="AO12" s="93">
        <v>0</v>
      </c>
      <c r="AP12" s="94"/>
      <c r="AQ12" s="95" t="e">
        <f>+AP12/AO12*100</f>
        <v>#DIV/0!</v>
      </c>
      <c r="AR12" s="96"/>
    </row>
    <row r="13" spans="1:44" s="97" customFormat="1" ht="46.5" customHeight="1" x14ac:dyDescent="0.25">
      <c r="A13" s="98">
        <v>4</v>
      </c>
      <c r="B13" s="99" t="s">
        <v>64</v>
      </c>
      <c r="C13" s="100">
        <v>18502</v>
      </c>
      <c r="D13" s="100">
        <f>+I13+P13+W13+AD13+AG13+AK13+AO13</f>
        <v>2522</v>
      </c>
      <c r="E13" s="100">
        <f>+G13+H13</f>
        <v>2862</v>
      </c>
      <c r="F13" s="101">
        <f t="shared" ref="F13:F22" si="2">IFERROR(E13/D13*100,0)</f>
        <v>113.48136399682791</v>
      </c>
      <c r="G13" s="100">
        <f t="shared" ref="G13:G22" si="3">(J13+Q13+X13+AB13+AE13+AH13+AL13+AP13)-H13</f>
        <v>2016</v>
      </c>
      <c r="H13" s="104">
        <f t="shared" ref="H13:H22" si="4">+O13+V13+Z13+AB13+AE13+AJ13+AN13+AR13</f>
        <v>846</v>
      </c>
      <c r="I13" s="102">
        <v>22</v>
      </c>
      <c r="J13" s="100">
        <v>50</v>
      </c>
      <c r="K13" s="100"/>
      <c r="L13" s="100"/>
      <c r="M13" s="100"/>
      <c r="N13" s="103">
        <f t="shared" ref="N13:N22" si="5">IFERROR(J13/I13*100,0)</f>
        <v>227.27272727272728</v>
      </c>
      <c r="O13" s="104">
        <v>50</v>
      </c>
      <c r="P13" s="102">
        <v>37</v>
      </c>
      <c r="Q13" s="100">
        <v>230</v>
      </c>
      <c r="R13" s="100"/>
      <c r="S13" s="100"/>
      <c r="T13" s="100"/>
      <c r="U13" s="103">
        <f t="shared" ref="U13:U22" si="6">IFERROR(Q13/P13*100,0)</f>
        <v>621.62162162162156</v>
      </c>
      <c r="V13" s="104">
        <v>219</v>
      </c>
      <c r="W13" s="102">
        <v>1826</v>
      </c>
      <c r="X13" s="100">
        <v>2005</v>
      </c>
      <c r="Y13" s="103">
        <f t="shared" ref="Y13:Y22" si="7">IFERROR(X13/W13*100,0)</f>
        <v>109.80284775465499</v>
      </c>
      <c r="Z13" s="104">
        <v>0</v>
      </c>
      <c r="AA13" s="105"/>
      <c r="AB13" s="100"/>
      <c r="AC13" s="106">
        <f t="shared" ref="AC13:AC22" si="8">IFERROR(AB13/AA13*100,0)</f>
        <v>0</v>
      </c>
      <c r="AD13" s="102">
        <v>350</v>
      </c>
      <c r="AE13" s="100">
        <v>494</v>
      </c>
      <c r="AF13" s="107">
        <f t="shared" ref="AF13:AF22" si="9">IFERROR(AE13/AD13*100,0)</f>
        <v>141.14285714285714</v>
      </c>
      <c r="AG13" s="98">
        <v>240</v>
      </c>
      <c r="AH13" s="108">
        <v>80</v>
      </c>
      <c r="AI13" s="107">
        <f t="shared" ref="AI13:AI22" si="10">+AH13/AG13*100</f>
        <v>33.333333333333329</v>
      </c>
      <c r="AJ13" s="109">
        <v>80</v>
      </c>
      <c r="AK13" s="98">
        <v>47</v>
      </c>
      <c r="AL13" s="108">
        <v>3</v>
      </c>
      <c r="AM13" s="103">
        <f t="shared" ref="AM13:AM22" si="11">IFERROR(AK13/AJ13*100,0)</f>
        <v>58.75</v>
      </c>
      <c r="AN13" s="110">
        <v>3</v>
      </c>
      <c r="AO13" s="98">
        <v>0</v>
      </c>
      <c r="AP13" s="108"/>
      <c r="AQ13" s="95" t="e">
        <f t="shared" ref="AQ13:AQ22" si="12">+AP13/AO13*100</f>
        <v>#DIV/0!</v>
      </c>
      <c r="AR13" s="110"/>
    </row>
    <row r="14" spans="1:44" s="97" customFormat="1" ht="46.5" customHeight="1" x14ac:dyDescent="0.25">
      <c r="A14" s="93">
        <v>5</v>
      </c>
      <c r="B14" s="99" t="s">
        <v>65</v>
      </c>
      <c r="C14" s="100">
        <v>12473</v>
      </c>
      <c r="D14" s="100">
        <f t="shared" ref="D14:D21" si="13">+I14+P14+W14+AD14+AG14+AK14+AO14</f>
        <v>1940</v>
      </c>
      <c r="E14" s="100">
        <f t="shared" ref="E14:E22" si="14">+G14+H14</f>
        <v>2458</v>
      </c>
      <c r="F14" s="101">
        <f t="shared" si="2"/>
        <v>126.70103092783505</v>
      </c>
      <c r="G14" s="100">
        <f t="shared" si="3"/>
        <v>1764</v>
      </c>
      <c r="H14" s="104">
        <f t="shared" si="4"/>
        <v>694</v>
      </c>
      <c r="I14" s="102">
        <v>39</v>
      </c>
      <c r="J14" s="100">
        <v>79</v>
      </c>
      <c r="K14" s="100"/>
      <c r="L14" s="100"/>
      <c r="M14" s="100"/>
      <c r="N14" s="103">
        <f t="shared" si="5"/>
        <v>202.56410256410254</v>
      </c>
      <c r="O14" s="104">
        <v>79</v>
      </c>
      <c r="P14" s="102">
        <v>41</v>
      </c>
      <c r="Q14" s="100">
        <v>152</v>
      </c>
      <c r="R14" s="100"/>
      <c r="S14" s="100"/>
      <c r="T14" s="100"/>
      <c r="U14" s="103">
        <f t="shared" si="6"/>
        <v>370.73170731707319</v>
      </c>
      <c r="V14" s="104">
        <v>152</v>
      </c>
      <c r="W14" s="102">
        <v>1255</v>
      </c>
      <c r="X14" s="100">
        <v>1764</v>
      </c>
      <c r="Y14" s="103">
        <f t="shared" si="7"/>
        <v>140.55776892430279</v>
      </c>
      <c r="Z14" s="104">
        <v>0</v>
      </c>
      <c r="AA14" s="105"/>
      <c r="AB14" s="100"/>
      <c r="AC14" s="106">
        <f t="shared" si="8"/>
        <v>0</v>
      </c>
      <c r="AD14" s="102">
        <v>320</v>
      </c>
      <c r="AE14" s="100">
        <v>446</v>
      </c>
      <c r="AF14" s="107">
        <f t="shared" si="9"/>
        <v>139.375</v>
      </c>
      <c r="AG14" s="98">
        <v>245</v>
      </c>
      <c r="AH14" s="108">
        <v>17</v>
      </c>
      <c r="AI14" s="107">
        <f t="shared" si="10"/>
        <v>6.9387755102040813</v>
      </c>
      <c r="AJ14" s="109">
        <v>17</v>
      </c>
      <c r="AK14" s="98">
        <v>40</v>
      </c>
      <c r="AL14" s="108">
        <v>0</v>
      </c>
      <c r="AM14" s="103">
        <f t="shared" si="11"/>
        <v>235.29411764705884</v>
      </c>
      <c r="AN14" s="110">
        <v>0</v>
      </c>
      <c r="AO14" s="98">
        <v>0</v>
      </c>
      <c r="AP14" s="108"/>
      <c r="AQ14" s="95" t="e">
        <f t="shared" si="12"/>
        <v>#DIV/0!</v>
      </c>
      <c r="AR14" s="110"/>
    </row>
    <row r="15" spans="1:44" s="97" customFormat="1" ht="46.5" customHeight="1" x14ac:dyDescent="0.25">
      <c r="A15" s="98">
        <v>6</v>
      </c>
      <c r="B15" s="99" t="s">
        <v>66</v>
      </c>
      <c r="C15" s="100">
        <v>16872</v>
      </c>
      <c r="D15" s="100">
        <f t="shared" si="13"/>
        <v>2453</v>
      </c>
      <c r="E15" s="100">
        <f t="shared" si="14"/>
        <v>2652</v>
      </c>
      <c r="F15" s="101">
        <f t="shared" si="2"/>
        <v>108.11251528740317</v>
      </c>
      <c r="G15" s="100">
        <f t="shared" si="3"/>
        <v>1632</v>
      </c>
      <c r="H15" s="104">
        <f t="shared" si="4"/>
        <v>1020</v>
      </c>
      <c r="I15" s="102">
        <v>60</v>
      </c>
      <c r="J15" s="100">
        <v>141</v>
      </c>
      <c r="K15" s="100"/>
      <c r="L15" s="100"/>
      <c r="M15" s="100"/>
      <c r="N15" s="103">
        <f t="shared" si="5"/>
        <v>235</v>
      </c>
      <c r="O15" s="104">
        <v>135</v>
      </c>
      <c r="P15" s="102">
        <v>31</v>
      </c>
      <c r="Q15" s="100">
        <v>92</v>
      </c>
      <c r="R15" s="100"/>
      <c r="S15" s="100"/>
      <c r="T15" s="100"/>
      <c r="U15" s="103">
        <f t="shared" si="6"/>
        <v>296.77419354838707</v>
      </c>
      <c r="V15" s="104">
        <v>92</v>
      </c>
      <c r="W15" s="102">
        <v>1728</v>
      </c>
      <c r="X15" s="100">
        <v>1626</v>
      </c>
      <c r="Y15" s="103">
        <f t="shared" si="7"/>
        <v>94.097222222222214</v>
      </c>
      <c r="Z15" s="104">
        <v>0</v>
      </c>
      <c r="AA15" s="105"/>
      <c r="AB15" s="100"/>
      <c r="AC15" s="106">
        <f t="shared" si="8"/>
        <v>0</v>
      </c>
      <c r="AD15" s="102">
        <v>335</v>
      </c>
      <c r="AE15" s="100">
        <v>410</v>
      </c>
      <c r="AF15" s="107">
        <f t="shared" si="9"/>
        <v>122.38805970149254</v>
      </c>
      <c r="AG15" s="98">
        <v>257</v>
      </c>
      <c r="AH15" s="108">
        <v>383</v>
      </c>
      <c r="AI15" s="107">
        <f t="shared" si="10"/>
        <v>149.0272373540856</v>
      </c>
      <c r="AJ15" s="109">
        <v>383</v>
      </c>
      <c r="AK15" s="98">
        <v>42</v>
      </c>
      <c r="AL15" s="108">
        <v>0</v>
      </c>
      <c r="AM15" s="103">
        <f t="shared" si="11"/>
        <v>10.966057441253264</v>
      </c>
      <c r="AN15" s="110">
        <v>0</v>
      </c>
      <c r="AO15" s="98">
        <v>0</v>
      </c>
      <c r="AP15" s="108"/>
      <c r="AQ15" s="95" t="e">
        <f t="shared" si="12"/>
        <v>#DIV/0!</v>
      </c>
      <c r="AR15" s="110"/>
    </row>
    <row r="16" spans="1:44" s="97" customFormat="1" ht="46.5" customHeight="1" x14ac:dyDescent="0.25">
      <c r="A16" s="93">
        <v>7</v>
      </c>
      <c r="B16" s="99" t="s">
        <v>67</v>
      </c>
      <c r="C16" s="100">
        <v>14168</v>
      </c>
      <c r="D16" s="100">
        <f t="shared" si="13"/>
        <v>1623.7061855670104</v>
      </c>
      <c r="E16" s="100">
        <f t="shared" si="14"/>
        <v>1742</v>
      </c>
      <c r="F16" s="101">
        <f t="shared" si="2"/>
        <v>107.28541995371414</v>
      </c>
      <c r="G16" s="111">
        <f t="shared" si="3"/>
        <v>1098</v>
      </c>
      <c r="H16" s="112">
        <f t="shared" si="4"/>
        <v>644</v>
      </c>
      <c r="I16" s="102">
        <v>33</v>
      </c>
      <c r="J16" s="100">
        <v>37</v>
      </c>
      <c r="K16" s="100"/>
      <c r="L16" s="100"/>
      <c r="M16" s="100"/>
      <c r="N16" s="103">
        <f t="shared" si="5"/>
        <v>112.12121212121211</v>
      </c>
      <c r="O16" s="104">
        <v>9</v>
      </c>
      <c r="P16" s="102">
        <v>27</v>
      </c>
      <c r="Q16" s="100">
        <v>48</v>
      </c>
      <c r="R16" s="100"/>
      <c r="S16" s="100"/>
      <c r="T16" s="100"/>
      <c r="U16" s="103">
        <f t="shared" si="6"/>
        <v>177.77777777777777</v>
      </c>
      <c r="V16" s="104">
        <v>34</v>
      </c>
      <c r="W16" s="102">
        <v>950</v>
      </c>
      <c r="X16" s="100">
        <v>1056</v>
      </c>
      <c r="Y16" s="103">
        <f t="shared" si="7"/>
        <v>111.1578947368421</v>
      </c>
      <c r="Z16" s="112">
        <v>0</v>
      </c>
      <c r="AA16" s="105"/>
      <c r="AB16" s="100"/>
      <c r="AC16" s="106">
        <f t="shared" si="8"/>
        <v>0</v>
      </c>
      <c r="AD16" s="102">
        <v>350</v>
      </c>
      <c r="AE16" s="100">
        <v>368</v>
      </c>
      <c r="AF16" s="107">
        <f t="shared" si="9"/>
        <v>105.14285714285714</v>
      </c>
      <c r="AG16" s="98">
        <v>232.70618556701032</v>
      </c>
      <c r="AH16" s="108">
        <v>233</v>
      </c>
      <c r="AI16" s="113">
        <f t="shared" si="10"/>
        <v>100.12625982943848</v>
      </c>
      <c r="AJ16" s="109">
        <v>233</v>
      </c>
      <c r="AK16" s="98">
        <v>31</v>
      </c>
      <c r="AL16" s="108">
        <v>0</v>
      </c>
      <c r="AM16" s="103">
        <f t="shared" si="11"/>
        <v>13.304721030042918</v>
      </c>
      <c r="AN16" s="110">
        <v>0</v>
      </c>
      <c r="AO16" s="98">
        <v>0</v>
      </c>
      <c r="AP16" s="108"/>
      <c r="AQ16" s="95" t="e">
        <f t="shared" si="12"/>
        <v>#DIV/0!</v>
      </c>
      <c r="AR16" s="110"/>
    </row>
    <row r="17" spans="1:44" s="97" customFormat="1" ht="46.5" customHeight="1" x14ac:dyDescent="0.25">
      <c r="A17" s="98">
        <v>8</v>
      </c>
      <c r="B17" s="99" t="s">
        <v>68</v>
      </c>
      <c r="C17" s="100">
        <v>17159</v>
      </c>
      <c r="D17" s="100">
        <f t="shared" si="13"/>
        <v>2286</v>
      </c>
      <c r="E17" s="100">
        <f t="shared" si="14"/>
        <v>2342</v>
      </c>
      <c r="F17" s="101">
        <f t="shared" si="2"/>
        <v>102.44969378827646</v>
      </c>
      <c r="G17" s="111">
        <f t="shared" si="3"/>
        <v>1744</v>
      </c>
      <c r="H17" s="112">
        <f t="shared" si="4"/>
        <v>598</v>
      </c>
      <c r="I17" s="102">
        <v>37</v>
      </c>
      <c r="J17" s="100">
        <v>185</v>
      </c>
      <c r="K17" s="100"/>
      <c r="L17" s="100"/>
      <c r="M17" s="100"/>
      <c r="N17" s="103">
        <f t="shared" si="5"/>
        <v>500</v>
      </c>
      <c r="O17" s="104">
        <v>8</v>
      </c>
      <c r="P17" s="102">
        <v>36</v>
      </c>
      <c r="Q17" s="100">
        <v>60</v>
      </c>
      <c r="R17" s="100"/>
      <c r="S17" s="100"/>
      <c r="T17" s="100"/>
      <c r="U17" s="103">
        <f t="shared" si="6"/>
        <v>166.66666666666669</v>
      </c>
      <c r="V17" s="104">
        <v>6</v>
      </c>
      <c r="W17" s="102">
        <v>1472</v>
      </c>
      <c r="X17" s="100">
        <v>1493</v>
      </c>
      <c r="Y17" s="103">
        <f t="shared" si="7"/>
        <v>101.42663043478262</v>
      </c>
      <c r="Z17" s="112">
        <v>0</v>
      </c>
      <c r="AA17" s="105"/>
      <c r="AB17" s="100"/>
      <c r="AC17" s="106">
        <f t="shared" si="8"/>
        <v>0</v>
      </c>
      <c r="AD17" s="102">
        <v>410</v>
      </c>
      <c r="AE17" s="100">
        <v>421</v>
      </c>
      <c r="AF17" s="107">
        <f t="shared" si="9"/>
        <v>102.6829268292683</v>
      </c>
      <c r="AG17" s="98">
        <v>291</v>
      </c>
      <c r="AH17" s="108">
        <v>171</v>
      </c>
      <c r="AI17" s="113">
        <f t="shared" si="10"/>
        <v>58.762886597938149</v>
      </c>
      <c r="AJ17" s="109">
        <v>151</v>
      </c>
      <c r="AK17" s="98">
        <v>40</v>
      </c>
      <c r="AL17" s="108">
        <v>12</v>
      </c>
      <c r="AM17" s="103">
        <f t="shared" si="11"/>
        <v>26.490066225165563</v>
      </c>
      <c r="AN17" s="110">
        <v>12</v>
      </c>
      <c r="AO17" s="98">
        <v>0</v>
      </c>
      <c r="AP17" s="108"/>
      <c r="AQ17" s="95" t="e">
        <f t="shared" si="12"/>
        <v>#DIV/0!</v>
      </c>
      <c r="AR17" s="110"/>
    </row>
    <row r="18" spans="1:44" s="97" customFormat="1" ht="46.5" customHeight="1" x14ac:dyDescent="0.25">
      <c r="A18" s="93">
        <v>9</v>
      </c>
      <c r="B18" s="99" t="s">
        <v>69</v>
      </c>
      <c r="C18" s="100">
        <v>12983</v>
      </c>
      <c r="D18" s="100">
        <f t="shared" si="13"/>
        <v>1654</v>
      </c>
      <c r="E18" s="100">
        <f t="shared" si="14"/>
        <v>1978</v>
      </c>
      <c r="F18" s="101">
        <f t="shared" si="2"/>
        <v>119.58887545344619</v>
      </c>
      <c r="G18" s="111">
        <f t="shared" si="3"/>
        <v>1121</v>
      </c>
      <c r="H18" s="112">
        <f t="shared" si="4"/>
        <v>857</v>
      </c>
      <c r="I18" s="102">
        <v>47</v>
      </c>
      <c r="J18" s="100">
        <v>47</v>
      </c>
      <c r="K18" s="100"/>
      <c r="L18" s="100"/>
      <c r="M18" s="100"/>
      <c r="N18" s="103">
        <f t="shared" si="5"/>
        <v>100</v>
      </c>
      <c r="O18" s="104">
        <v>37</v>
      </c>
      <c r="P18" s="102">
        <v>20</v>
      </c>
      <c r="Q18" s="100">
        <v>299</v>
      </c>
      <c r="R18" s="100"/>
      <c r="S18" s="100"/>
      <c r="T18" s="100"/>
      <c r="U18" s="103">
        <f t="shared" si="6"/>
        <v>1495</v>
      </c>
      <c r="V18" s="104">
        <v>289</v>
      </c>
      <c r="W18" s="102">
        <v>828</v>
      </c>
      <c r="X18" s="100">
        <v>1101</v>
      </c>
      <c r="Y18" s="103">
        <f t="shared" si="7"/>
        <v>132.97101449275362</v>
      </c>
      <c r="Z18" s="112">
        <v>0</v>
      </c>
      <c r="AA18" s="105"/>
      <c r="AB18" s="100"/>
      <c r="AC18" s="106">
        <f t="shared" si="8"/>
        <v>0</v>
      </c>
      <c r="AD18" s="102">
        <v>350</v>
      </c>
      <c r="AE18" s="100">
        <v>236</v>
      </c>
      <c r="AF18" s="107">
        <f t="shared" si="9"/>
        <v>67.428571428571431</v>
      </c>
      <c r="AG18" s="98">
        <v>373</v>
      </c>
      <c r="AH18" s="108">
        <v>280</v>
      </c>
      <c r="AI18" s="113">
        <f t="shared" si="10"/>
        <v>75.067024128686327</v>
      </c>
      <c r="AJ18" s="109">
        <v>280</v>
      </c>
      <c r="AK18" s="98">
        <v>36</v>
      </c>
      <c r="AL18" s="108">
        <v>15</v>
      </c>
      <c r="AM18" s="103">
        <f t="shared" si="11"/>
        <v>12.857142857142856</v>
      </c>
      <c r="AN18" s="110">
        <v>15</v>
      </c>
      <c r="AO18" s="98">
        <v>0</v>
      </c>
      <c r="AP18" s="108"/>
      <c r="AQ18" s="95" t="e">
        <f t="shared" si="12"/>
        <v>#DIV/0!</v>
      </c>
      <c r="AR18" s="110"/>
    </row>
    <row r="19" spans="1:44" s="97" customFormat="1" ht="46.5" customHeight="1" x14ac:dyDescent="0.25">
      <c r="A19" s="98">
        <v>10</v>
      </c>
      <c r="B19" s="99" t="s">
        <v>70</v>
      </c>
      <c r="C19" s="100">
        <v>17846</v>
      </c>
      <c r="D19" s="100">
        <f t="shared" si="13"/>
        <v>2430</v>
      </c>
      <c r="E19" s="100">
        <f t="shared" si="14"/>
        <v>2198</v>
      </c>
      <c r="F19" s="101">
        <f t="shared" si="2"/>
        <v>90.452674897119351</v>
      </c>
      <c r="G19" s="111">
        <f t="shared" si="3"/>
        <v>1091</v>
      </c>
      <c r="H19" s="112">
        <f t="shared" si="4"/>
        <v>1107</v>
      </c>
      <c r="I19" s="102">
        <v>49</v>
      </c>
      <c r="J19" s="100">
        <v>94</v>
      </c>
      <c r="K19" s="100"/>
      <c r="L19" s="100"/>
      <c r="M19" s="100"/>
      <c r="N19" s="103">
        <f t="shared" si="5"/>
        <v>191.83673469387753</v>
      </c>
      <c r="O19" s="104">
        <v>94</v>
      </c>
      <c r="P19" s="102">
        <v>38</v>
      </c>
      <c r="Q19" s="100">
        <v>393</v>
      </c>
      <c r="R19" s="100"/>
      <c r="S19" s="100"/>
      <c r="T19" s="100"/>
      <c r="U19" s="103">
        <f t="shared" si="6"/>
        <v>1034.2105263157896</v>
      </c>
      <c r="V19" s="104">
        <v>392</v>
      </c>
      <c r="W19" s="102">
        <v>1672</v>
      </c>
      <c r="X19" s="100">
        <v>1390</v>
      </c>
      <c r="Y19" s="103">
        <f t="shared" si="7"/>
        <v>83.133971291866033</v>
      </c>
      <c r="Z19" s="112">
        <v>300</v>
      </c>
      <c r="AA19" s="105"/>
      <c r="AB19" s="100"/>
      <c r="AC19" s="106">
        <f t="shared" si="8"/>
        <v>0</v>
      </c>
      <c r="AD19" s="102">
        <v>335</v>
      </c>
      <c r="AE19" s="100">
        <v>208</v>
      </c>
      <c r="AF19" s="107">
        <f t="shared" si="9"/>
        <v>62.089552238805965</v>
      </c>
      <c r="AG19" s="98">
        <v>294</v>
      </c>
      <c r="AH19" s="108">
        <v>113</v>
      </c>
      <c r="AI19" s="113">
        <f t="shared" si="10"/>
        <v>38.435374149659864</v>
      </c>
      <c r="AJ19" s="109">
        <v>113</v>
      </c>
      <c r="AK19" s="98">
        <v>42</v>
      </c>
      <c r="AL19" s="108">
        <v>0</v>
      </c>
      <c r="AM19" s="103">
        <f t="shared" si="11"/>
        <v>37.168141592920357</v>
      </c>
      <c r="AN19" s="110">
        <v>0</v>
      </c>
      <c r="AO19" s="98">
        <v>0</v>
      </c>
      <c r="AP19" s="108"/>
      <c r="AQ19" s="95" t="e">
        <f t="shared" si="12"/>
        <v>#DIV/0!</v>
      </c>
      <c r="AR19" s="110"/>
    </row>
    <row r="20" spans="1:44" s="97" customFormat="1" ht="46.5" customHeight="1" x14ac:dyDescent="0.25">
      <c r="A20" s="93">
        <v>11</v>
      </c>
      <c r="B20" s="99" t="s">
        <v>71</v>
      </c>
      <c r="C20" s="100">
        <v>12416</v>
      </c>
      <c r="D20" s="100">
        <f t="shared" si="13"/>
        <v>1501</v>
      </c>
      <c r="E20" s="100">
        <f t="shared" si="14"/>
        <v>2083</v>
      </c>
      <c r="F20" s="101">
        <f t="shared" si="2"/>
        <v>138.77415056628914</v>
      </c>
      <c r="G20" s="111">
        <f t="shared" si="3"/>
        <v>1142</v>
      </c>
      <c r="H20" s="112">
        <f t="shared" si="4"/>
        <v>941</v>
      </c>
      <c r="I20" s="102">
        <v>34</v>
      </c>
      <c r="J20" s="100">
        <v>122</v>
      </c>
      <c r="K20" s="100"/>
      <c r="L20" s="100"/>
      <c r="M20" s="100"/>
      <c r="N20" s="103">
        <f t="shared" si="5"/>
        <v>358.8235294117647</v>
      </c>
      <c r="O20" s="104">
        <v>92</v>
      </c>
      <c r="P20" s="102">
        <v>23</v>
      </c>
      <c r="Q20" s="100">
        <v>10</v>
      </c>
      <c r="R20" s="100">
        <v>2</v>
      </c>
      <c r="S20" s="100">
        <v>3</v>
      </c>
      <c r="T20" s="100">
        <v>5</v>
      </c>
      <c r="U20" s="103">
        <f t="shared" si="6"/>
        <v>43.478260869565219</v>
      </c>
      <c r="V20" s="104">
        <v>10</v>
      </c>
      <c r="W20" s="102">
        <v>801</v>
      </c>
      <c r="X20" s="100">
        <v>1022</v>
      </c>
      <c r="Y20" s="103">
        <f t="shared" si="7"/>
        <v>127.59051186017479</v>
      </c>
      <c r="Z20" s="112">
        <v>0</v>
      </c>
      <c r="AA20" s="105"/>
      <c r="AB20" s="100"/>
      <c r="AC20" s="106">
        <f t="shared" si="8"/>
        <v>0</v>
      </c>
      <c r="AD20" s="102">
        <v>275</v>
      </c>
      <c r="AE20" s="100">
        <v>287</v>
      </c>
      <c r="AF20" s="107">
        <f t="shared" si="9"/>
        <v>104.36363636363637</v>
      </c>
      <c r="AG20" s="98">
        <v>336</v>
      </c>
      <c r="AH20" s="108">
        <v>642</v>
      </c>
      <c r="AI20" s="113">
        <f t="shared" si="10"/>
        <v>191.07142857142858</v>
      </c>
      <c r="AJ20" s="109">
        <v>552</v>
      </c>
      <c r="AK20" s="98">
        <v>32</v>
      </c>
      <c r="AL20" s="108">
        <v>0</v>
      </c>
      <c r="AM20" s="103">
        <f t="shared" si="11"/>
        <v>5.7971014492753623</v>
      </c>
      <c r="AN20" s="110">
        <v>0</v>
      </c>
      <c r="AO20" s="98">
        <v>0</v>
      </c>
      <c r="AP20" s="108"/>
      <c r="AQ20" s="95" t="e">
        <f t="shared" si="12"/>
        <v>#DIV/0!</v>
      </c>
      <c r="AR20" s="110"/>
    </row>
    <row r="21" spans="1:44" s="97" customFormat="1" ht="46.5" customHeight="1" x14ac:dyDescent="0.25">
      <c r="A21" s="98">
        <v>12</v>
      </c>
      <c r="B21" s="99" t="s">
        <v>72</v>
      </c>
      <c r="C21" s="100">
        <v>15341</v>
      </c>
      <c r="D21" s="100">
        <f t="shared" si="13"/>
        <v>2038</v>
      </c>
      <c r="E21" s="100">
        <f t="shared" si="14"/>
        <v>2244</v>
      </c>
      <c r="F21" s="101">
        <f t="shared" si="2"/>
        <v>110.107948969578</v>
      </c>
      <c r="G21" s="111">
        <f t="shared" si="3"/>
        <v>1190</v>
      </c>
      <c r="H21" s="112">
        <f t="shared" si="4"/>
        <v>1054</v>
      </c>
      <c r="I21" s="102">
        <v>16</v>
      </c>
      <c r="J21" s="100">
        <v>72</v>
      </c>
      <c r="K21" s="100"/>
      <c r="L21" s="100"/>
      <c r="M21" s="100"/>
      <c r="N21" s="103">
        <f t="shared" si="5"/>
        <v>450</v>
      </c>
      <c r="O21" s="104">
        <v>16</v>
      </c>
      <c r="P21" s="102">
        <v>32</v>
      </c>
      <c r="Q21" s="100">
        <v>97</v>
      </c>
      <c r="R21" s="100"/>
      <c r="S21" s="100"/>
      <c r="T21" s="100"/>
      <c r="U21" s="103">
        <f t="shared" si="6"/>
        <v>303.125</v>
      </c>
      <c r="V21" s="104">
        <v>97</v>
      </c>
      <c r="W21" s="102">
        <v>1304</v>
      </c>
      <c r="X21" s="100">
        <v>1618</v>
      </c>
      <c r="Y21" s="103">
        <f t="shared" si="7"/>
        <v>124.07975460122699</v>
      </c>
      <c r="Z21" s="112">
        <v>484</v>
      </c>
      <c r="AA21" s="105"/>
      <c r="AB21" s="100"/>
      <c r="AC21" s="106">
        <f t="shared" si="8"/>
        <v>0</v>
      </c>
      <c r="AD21" s="102">
        <v>285</v>
      </c>
      <c r="AE21" s="100">
        <v>419</v>
      </c>
      <c r="AF21" s="107">
        <f t="shared" si="9"/>
        <v>147.01754385964912</v>
      </c>
      <c r="AG21" s="98">
        <v>249</v>
      </c>
      <c r="AH21" s="108">
        <v>20</v>
      </c>
      <c r="AI21" s="113">
        <f t="shared" si="10"/>
        <v>8.0321285140562253</v>
      </c>
      <c r="AJ21" s="109">
        <v>20</v>
      </c>
      <c r="AK21" s="98">
        <v>40</v>
      </c>
      <c r="AL21" s="108">
        <v>18</v>
      </c>
      <c r="AM21" s="103">
        <f t="shared" si="11"/>
        <v>200</v>
      </c>
      <c r="AN21" s="110">
        <v>18</v>
      </c>
      <c r="AO21" s="98">
        <v>112</v>
      </c>
      <c r="AP21" s="108"/>
      <c r="AQ21" s="95">
        <f t="shared" si="12"/>
        <v>0</v>
      </c>
      <c r="AR21" s="110"/>
    </row>
    <row r="22" spans="1:44" s="97" customFormat="1" ht="46.5" customHeight="1" thickBot="1" x14ac:dyDescent="0.3">
      <c r="A22" s="93">
        <v>13</v>
      </c>
      <c r="B22" s="115" t="s">
        <v>73</v>
      </c>
      <c r="C22" s="116">
        <v>9279</v>
      </c>
      <c r="D22" s="116">
        <f>+I22+P22+W22+AD22+AG22+AK22+AO22</f>
        <v>1261</v>
      </c>
      <c r="E22" s="116">
        <f t="shared" si="14"/>
        <v>1190</v>
      </c>
      <c r="F22" s="117">
        <f t="shared" si="2"/>
        <v>94.369547977795392</v>
      </c>
      <c r="G22" s="118">
        <f t="shared" si="3"/>
        <v>596</v>
      </c>
      <c r="H22" s="122">
        <f t="shared" si="4"/>
        <v>594</v>
      </c>
      <c r="I22" s="119">
        <v>15</v>
      </c>
      <c r="J22" s="116">
        <v>209</v>
      </c>
      <c r="K22" s="116"/>
      <c r="L22" s="116"/>
      <c r="M22" s="116"/>
      <c r="N22" s="120">
        <f t="shared" si="5"/>
        <v>1393.3333333333333</v>
      </c>
      <c r="O22" s="121">
        <v>184</v>
      </c>
      <c r="P22" s="119">
        <v>16</v>
      </c>
      <c r="Q22" s="116">
        <v>69</v>
      </c>
      <c r="R22" s="116"/>
      <c r="S22" s="116"/>
      <c r="T22" s="116"/>
      <c r="U22" s="120">
        <f t="shared" si="6"/>
        <v>431.25</v>
      </c>
      <c r="V22" s="121">
        <v>51</v>
      </c>
      <c r="W22" s="119">
        <v>985</v>
      </c>
      <c r="X22" s="116">
        <v>793</v>
      </c>
      <c r="Y22" s="120">
        <f t="shared" si="7"/>
        <v>80.507614213197968</v>
      </c>
      <c r="Z22" s="122">
        <v>240</v>
      </c>
      <c r="AA22" s="123"/>
      <c r="AB22" s="116"/>
      <c r="AC22" s="124">
        <f t="shared" si="8"/>
        <v>0</v>
      </c>
      <c r="AD22" s="119">
        <v>175</v>
      </c>
      <c r="AE22" s="116">
        <v>114</v>
      </c>
      <c r="AF22" s="125">
        <f t="shared" si="9"/>
        <v>65.142857142857153</v>
      </c>
      <c r="AG22" s="114">
        <v>10</v>
      </c>
      <c r="AH22" s="126">
        <v>5</v>
      </c>
      <c r="AI22" s="127">
        <f t="shared" si="10"/>
        <v>50</v>
      </c>
      <c r="AJ22" s="128">
        <v>5</v>
      </c>
      <c r="AK22" s="114">
        <v>60</v>
      </c>
      <c r="AL22" s="126">
        <v>0</v>
      </c>
      <c r="AM22" s="120">
        <f t="shared" si="11"/>
        <v>1200</v>
      </c>
      <c r="AN22" s="129">
        <v>0</v>
      </c>
      <c r="AO22" s="114">
        <v>0</v>
      </c>
      <c r="AP22" s="126"/>
      <c r="AQ22" s="135" t="e">
        <f t="shared" si="12"/>
        <v>#DIV/0!</v>
      </c>
      <c r="AR22" s="129"/>
    </row>
    <row r="23" spans="1:44" ht="19.5" x14ac:dyDescent="0.25">
      <c r="A23" s="81"/>
      <c r="B23" s="81"/>
      <c r="C23" s="81"/>
      <c r="D23" s="81"/>
      <c r="E23" s="81"/>
      <c r="F23" s="82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</row>
    <row r="24" spans="1:44" x14ac:dyDescent="0.25">
      <c r="E24" s="83"/>
    </row>
    <row r="25" spans="1:44" s="84" customFormat="1" ht="20.25" x14ac:dyDescent="0.3">
      <c r="C25" s="560" t="s">
        <v>75</v>
      </c>
      <c r="D25" s="560"/>
      <c r="E25" s="560"/>
      <c r="F25" s="560"/>
      <c r="G25" s="560"/>
      <c r="H25" s="560"/>
      <c r="I25" s="560"/>
      <c r="J25" s="560"/>
      <c r="K25" s="85"/>
      <c r="L25" s="85"/>
      <c r="M25" s="85"/>
      <c r="N25" s="85"/>
      <c r="O25" s="85"/>
      <c r="P25" s="85"/>
      <c r="R25" s="561" t="s">
        <v>76</v>
      </c>
      <c r="S25" s="561"/>
      <c r="T25" s="561"/>
      <c r="U25" s="561"/>
    </row>
    <row r="26" spans="1:44" s="84" customFormat="1" ht="14.25" x14ac:dyDescent="0.2"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</row>
    <row r="27" spans="1:44" s="84" customFormat="1" ht="20.25" x14ac:dyDescent="0.2">
      <c r="C27" s="560" t="s">
        <v>77</v>
      </c>
      <c r="D27" s="560"/>
      <c r="E27" s="560"/>
      <c r="F27" s="560"/>
      <c r="G27" s="560"/>
      <c r="H27" s="560"/>
      <c r="I27" s="560"/>
      <c r="J27" s="560"/>
      <c r="K27" s="85"/>
      <c r="L27" s="85"/>
      <c r="M27" s="85"/>
      <c r="N27" s="85"/>
      <c r="O27" s="85"/>
      <c r="Q27" s="86"/>
      <c r="R27" s="560" t="s">
        <v>78</v>
      </c>
      <c r="S27" s="560"/>
      <c r="T27" s="560"/>
      <c r="U27" s="560"/>
    </row>
    <row r="28" spans="1:44" ht="20.25" x14ac:dyDescent="0.3">
      <c r="C28" s="87"/>
      <c r="D28" s="87"/>
      <c r="E28" s="87"/>
      <c r="F28" s="87"/>
      <c r="G28" s="87"/>
      <c r="H28" s="87"/>
      <c r="I28" s="87"/>
      <c r="J28" s="87"/>
    </row>
  </sheetData>
  <mergeCells count="58">
    <mergeCell ref="C1:O1"/>
    <mergeCell ref="AG2:AJ2"/>
    <mergeCell ref="A3:A7"/>
    <mergeCell ref="B3:B7"/>
    <mergeCell ref="C3:C7"/>
    <mergeCell ref="E3:E7"/>
    <mergeCell ref="F3:F7"/>
    <mergeCell ref="G3:H3"/>
    <mergeCell ref="I3:O3"/>
    <mergeCell ref="P3:AN3"/>
    <mergeCell ref="D4:D7"/>
    <mergeCell ref="G4:G7"/>
    <mergeCell ref="H4:H7"/>
    <mergeCell ref="I4:O5"/>
    <mergeCell ref="P4:V5"/>
    <mergeCell ref="P6:P7"/>
    <mergeCell ref="Q6:Q7"/>
    <mergeCell ref="R6:T6"/>
    <mergeCell ref="U6:U7"/>
    <mergeCell ref="AO4:AR5"/>
    <mergeCell ref="I6:I7"/>
    <mergeCell ref="J6:J7"/>
    <mergeCell ref="K6:M6"/>
    <mergeCell ref="N6:N7"/>
    <mergeCell ref="O6:O7"/>
    <mergeCell ref="W4:Z5"/>
    <mergeCell ref="AA6:AA7"/>
    <mergeCell ref="AA4:AC5"/>
    <mergeCell ref="AD4:AF5"/>
    <mergeCell ref="AG4:AJ5"/>
    <mergeCell ref="AK4:AN5"/>
    <mergeCell ref="V6:V7"/>
    <mergeCell ref="W6:W7"/>
    <mergeCell ref="X6:X7"/>
    <mergeCell ref="Y6:Y7"/>
    <mergeCell ref="Z6:Z7"/>
    <mergeCell ref="AM6:AM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N6:AN7"/>
    <mergeCell ref="AO6:AO7"/>
    <mergeCell ref="AP6:AP7"/>
    <mergeCell ref="AQ6:AQ7"/>
    <mergeCell ref="AR6:AR7"/>
    <mergeCell ref="C25:J25"/>
    <mergeCell ref="R25:U25"/>
    <mergeCell ref="C27:J27"/>
    <mergeCell ref="R27:U27"/>
    <mergeCell ref="A9:B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3" fitToWidth="2" fitToHeight="0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zoomScale="115" zoomScaleNormal="115" workbookViewId="0">
      <selection activeCell="G8" sqref="G8"/>
    </sheetView>
  </sheetViews>
  <sheetFormatPr defaultRowHeight="15" x14ac:dyDescent="0.25"/>
  <cols>
    <col min="1" max="1" width="5.140625" style="302" customWidth="1"/>
    <col min="2" max="2" width="19.7109375" style="302" customWidth="1"/>
    <col min="3" max="3" width="12.42578125" style="302" customWidth="1"/>
    <col min="4" max="4" width="11.7109375" style="302" customWidth="1"/>
    <col min="5" max="5" width="10.42578125" style="302" customWidth="1"/>
    <col min="6" max="6" width="12.42578125" style="303" customWidth="1"/>
    <col min="7" max="7" width="12.5703125" style="303" customWidth="1"/>
    <col min="8" max="8" width="9.85546875" style="303" customWidth="1"/>
    <col min="9" max="11" width="11.5703125" style="303" customWidth="1"/>
    <col min="12" max="14" width="12.5703125" style="303" customWidth="1"/>
    <col min="15" max="15" width="11.7109375" style="303" customWidth="1"/>
    <col min="16" max="16" width="12.140625" style="303" customWidth="1"/>
    <col min="17" max="17" width="10.5703125" style="303" customWidth="1"/>
    <col min="18" max="16384" width="9.140625" style="302"/>
  </cols>
  <sheetData>
    <row r="1" spans="1:17" ht="51.75" customHeight="1" thickBot="1" x14ac:dyDescent="0.3">
      <c r="A1" s="611" t="s">
        <v>2241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</row>
    <row r="2" spans="1:17" ht="18.75" customHeight="1" x14ac:dyDescent="0.25">
      <c r="A2" s="613" t="s">
        <v>0</v>
      </c>
      <c r="B2" s="615" t="s">
        <v>2233</v>
      </c>
      <c r="C2" s="622" t="s">
        <v>2234</v>
      </c>
      <c r="D2" s="623"/>
      <c r="E2" s="624"/>
      <c r="F2" s="617" t="s">
        <v>18</v>
      </c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9"/>
    </row>
    <row r="3" spans="1:17" ht="63.75" customHeight="1" thickBot="1" x14ac:dyDescent="0.3">
      <c r="A3" s="614"/>
      <c r="B3" s="616"/>
      <c r="C3" s="625"/>
      <c r="D3" s="626"/>
      <c r="E3" s="627"/>
      <c r="F3" s="628" t="s">
        <v>2240</v>
      </c>
      <c r="G3" s="609"/>
      <c r="H3" s="609"/>
      <c r="I3" s="609" t="s">
        <v>2239</v>
      </c>
      <c r="J3" s="609"/>
      <c r="K3" s="609"/>
      <c r="L3" s="609" t="s">
        <v>2237</v>
      </c>
      <c r="M3" s="609"/>
      <c r="N3" s="609"/>
      <c r="O3" s="609" t="s">
        <v>2238</v>
      </c>
      <c r="P3" s="609"/>
      <c r="Q3" s="610"/>
    </row>
    <row r="4" spans="1:17" ht="21" customHeight="1" thickBot="1" x14ac:dyDescent="0.3">
      <c r="A4" s="614"/>
      <c r="B4" s="616"/>
      <c r="C4" s="326" t="s">
        <v>3005</v>
      </c>
      <c r="D4" s="326" t="s">
        <v>3006</v>
      </c>
      <c r="E4" s="304" t="s">
        <v>2235</v>
      </c>
      <c r="F4" s="326" t="s">
        <v>3005</v>
      </c>
      <c r="G4" s="326" t="s">
        <v>3006</v>
      </c>
      <c r="H4" s="314" t="s">
        <v>2235</v>
      </c>
      <c r="I4" s="326" t="s">
        <v>3005</v>
      </c>
      <c r="J4" s="326" t="s">
        <v>3006</v>
      </c>
      <c r="K4" s="314" t="s">
        <v>2236</v>
      </c>
      <c r="L4" s="326" t="s">
        <v>3005</v>
      </c>
      <c r="M4" s="326" t="s">
        <v>3006</v>
      </c>
      <c r="N4" s="315" t="s">
        <v>92</v>
      </c>
      <c r="O4" s="326" t="s">
        <v>3005</v>
      </c>
      <c r="P4" s="326" t="s">
        <v>3006</v>
      </c>
      <c r="Q4" s="316" t="s">
        <v>2235</v>
      </c>
    </row>
    <row r="5" spans="1:17" ht="17.25" customHeight="1" thickBot="1" x14ac:dyDescent="0.3">
      <c r="A5" s="620" t="s">
        <v>28</v>
      </c>
      <c r="B5" s="621"/>
      <c r="C5" s="305">
        <f>+F5+I5+L5+O5</f>
        <v>267207</v>
      </c>
      <c r="D5" s="306">
        <f>+G5+J5+M5+P5</f>
        <v>265927</v>
      </c>
      <c r="E5" s="307">
        <f>+D5-C5</f>
        <v>-1280</v>
      </c>
      <c r="F5" s="305">
        <f>+SUM(F6:F18)</f>
        <v>6911</v>
      </c>
      <c r="G5" s="306">
        <f t="shared" ref="G5:Q5" si="0">+SUM(G6:G18)</f>
        <v>6712</v>
      </c>
      <c r="H5" s="307">
        <f t="shared" si="0"/>
        <v>-199</v>
      </c>
      <c r="I5" s="305">
        <f t="shared" si="0"/>
        <v>156276</v>
      </c>
      <c r="J5" s="306">
        <f t="shared" si="0"/>
        <v>154725</v>
      </c>
      <c r="K5" s="307">
        <f t="shared" si="0"/>
        <v>-1551</v>
      </c>
      <c r="L5" s="305">
        <f t="shared" si="0"/>
        <v>95637</v>
      </c>
      <c r="M5" s="306">
        <f t="shared" si="0"/>
        <v>95642</v>
      </c>
      <c r="N5" s="307">
        <f t="shared" si="0"/>
        <v>5</v>
      </c>
      <c r="O5" s="305">
        <f t="shared" si="0"/>
        <v>8383</v>
      </c>
      <c r="P5" s="306">
        <f t="shared" si="0"/>
        <v>8848</v>
      </c>
      <c r="Q5" s="307">
        <f t="shared" si="0"/>
        <v>465</v>
      </c>
    </row>
    <row r="6" spans="1:17" ht="23.25" customHeight="1" x14ac:dyDescent="0.25">
      <c r="A6" s="308">
        <v>1</v>
      </c>
      <c r="B6" s="309" t="s">
        <v>3</v>
      </c>
      <c r="C6" s="324">
        <f t="shared" ref="C6:D18" si="1">+F6+I6+L6+O6</f>
        <v>13954</v>
      </c>
      <c r="D6" s="325">
        <f t="shared" si="1"/>
        <v>13953</v>
      </c>
      <c r="E6" s="334">
        <f t="shared" ref="E6:E18" si="2">+D6-C6</f>
        <v>-1</v>
      </c>
      <c r="F6" s="335">
        <v>280</v>
      </c>
      <c r="G6" s="336">
        <v>280</v>
      </c>
      <c r="H6" s="334">
        <f>+G6-F6</f>
        <v>0</v>
      </c>
      <c r="I6" s="335">
        <v>58</v>
      </c>
      <c r="J6" s="336">
        <v>58</v>
      </c>
      <c r="K6" s="334">
        <f>+J6-I6</f>
        <v>0</v>
      </c>
      <c r="L6" s="335">
        <v>11730</v>
      </c>
      <c r="M6" s="336">
        <v>11729</v>
      </c>
      <c r="N6" s="334">
        <f>+M6-L6</f>
        <v>-1</v>
      </c>
      <c r="O6" s="335">
        <v>1886</v>
      </c>
      <c r="P6" s="336">
        <v>1886</v>
      </c>
      <c r="Q6" s="334">
        <f>+P6-O6</f>
        <v>0</v>
      </c>
    </row>
    <row r="7" spans="1:17" ht="23.25" customHeight="1" x14ac:dyDescent="0.25">
      <c r="A7" s="310">
        <f>+A6+1</f>
        <v>2</v>
      </c>
      <c r="B7" s="311" t="s">
        <v>4</v>
      </c>
      <c r="C7" s="317">
        <f t="shared" si="1"/>
        <v>7572</v>
      </c>
      <c r="D7" s="318">
        <f t="shared" si="1"/>
        <v>7573</v>
      </c>
      <c r="E7" s="337">
        <f t="shared" si="2"/>
        <v>1</v>
      </c>
      <c r="F7" s="338">
        <v>263</v>
      </c>
      <c r="G7" s="339">
        <v>263</v>
      </c>
      <c r="H7" s="337">
        <f t="shared" ref="H7:H18" si="3">+G7-F7</f>
        <v>0</v>
      </c>
      <c r="I7" s="338">
        <v>55</v>
      </c>
      <c r="J7" s="339">
        <v>55</v>
      </c>
      <c r="K7" s="337">
        <f>+J7-I7</f>
        <v>0</v>
      </c>
      <c r="L7" s="338">
        <v>6991</v>
      </c>
      <c r="M7" s="339">
        <v>6992</v>
      </c>
      <c r="N7" s="337">
        <f t="shared" ref="N7:N18" si="4">+M7-L7</f>
        <v>1</v>
      </c>
      <c r="O7" s="338">
        <v>263</v>
      </c>
      <c r="P7" s="339">
        <v>263</v>
      </c>
      <c r="Q7" s="337">
        <f t="shared" ref="Q7:Q18" si="5">+P7-O7</f>
        <v>0</v>
      </c>
    </row>
    <row r="8" spans="1:17" ht="23.25" customHeight="1" x14ac:dyDescent="0.25">
      <c r="A8" s="310">
        <f t="shared" ref="A8:A18" si="6">+A7+1</f>
        <v>3</v>
      </c>
      <c r="B8" s="311" t="s">
        <v>5</v>
      </c>
      <c r="C8" s="317">
        <f t="shared" si="1"/>
        <v>25581</v>
      </c>
      <c r="D8" s="318">
        <f t="shared" si="1"/>
        <v>25238</v>
      </c>
      <c r="E8" s="337">
        <f t="shared" si="2"/>
        <v>-343</v>
      </c>
      <c r="F8" s="338">
        <v>519</v>
      </c>
      <c r="G8" s="339">
        <v>519</v>
      </c>
      <c r="H8" s="337">
        <f t="shared" si="3"/>
        <v>0</v>
      </c>
      <c r="I8" s="338">
        <v>15203</v>
      </c>
      <c r="J8" s="339">
        <v>14860</v>
      </c>
      <c r="K8" s="337">
        <f>+J8-I8</f>
        <v>-343</v>
      </c>
      <c r="L8" s="338">
        <v>9224</v>
      </c>
      <c r="M8" s="339">
        <v>9224</v>
      </c>
      <c r="N8" s="337">
        <f t="shared" si="4"/>
        <v>0</v>
      </c>
      <c r="O8" s="338">
        <v>635</v>
      </c>
      <c r="P8" s="339">
        <v>635</v>
      </c>
      <c r="Q8" s="337">
        <f t="shared" si="5"/>
        <v>0</v>
      </c>
    </row>
    <row r="9" spans="1:17" ht="23.25" customHeight="1" x14ac:dyDescent="0.25">
      <c r="A9" s="310">
        <f t="shared" si="6"/>
        <v>4</v>
      </c>
      <c r="B9" s="311" t="s">
        <v>6</v>
      </c>
      <c r="C9" s="317">
        <f t="shared" si="1"/>
        <v>25202</v>
      </c>
      <c r="D9" s="318">
        <f t="shared" si="1"/>
        <v>24441</v>
      </c>
      <c r="E9" s="337">
        <f t="shared" si="2"/>
        <v>-761</v>
      </c>
      <c r="F9" s="338">
        <v>757</v>
      </c>
      <c r="G9" s="339">
        <v>657</v>
      </c>
      <c r="H9" s="337">
        <f t="shared" si="3"/>
        <v>-100</v>
      </c>
      <c r="I9" s="338">
        <v>15292</v>
      </c>
      <c r="J9" s="339">
        <v>14629</v>
      </c>
      <c r="K9" s="337">
        <f t="shared" ref="K9:K18" si="7">+J9-I9</f>
        <v>-663</v>
      </c>
      <c r="L9" s="338">
        <v>8464</v>
      </c>
      <c r="M9" s="339">
        <v>8466</v>
      </c>
      <c r="N9" s="337">
        <f t="shared" si="4"/>
        <v>2</v>
      </c>
      <c r="O9" s="338">
        <v>689</v>
      </c>
      <c r="P9" s="339">
        <v>689</v>
      </c>
      <c r="Q9" s="337">
        <f t="shared" si="5"/>
        <v>0</v>
      </c>
    </row>
    <row r="10" spans="1:17" ht="23.25" customHeight="1" x14ac:dyDescent="0.25">
      <c r="A10" s="310">
        <f t="shared" si="6"/>
        <v>5</v>
      </c>
      <c r="B10" s="311" t="s">
        <v>7</v>
      </c>
      <c r="C10" s="317">
        <f t="shared" si="1"/>
        <v>27236</v>
      </c>
      <c r="D10" s="318">
        <f t="shared" si="1"/>
        <v>27161</v>
      </c>
      <c r="E10" s="337">
        <f>+D10-C10</f>
        <v>-75</v>
      </c>
      <c r="F10" s="338">
        <v>155</v>
      </c>
      <c r="G10" s="339">
        <v>155</v>
      </c>
      <c r="H10" s="337">
        <f t="shared" si="3"/>
        <v>0</v>
      </c>
      <c r="I10" s="338">
        <v>17454</v>
      </c>
      <c r="J10" s="339">
        <v>17387</v>
      </c>
      <c r="K10" s="337">
        <f t="shared" si="7"/>
        <v>-67</v>
      </c>
      <c r="L10" s="338">
        <v>9010</v>
      </c>
      <c r="M10" s="339">
        <v>9010</v>
      </c>
      <c r="N10" s="337">
        <f t="shared" si="4"/>
        <v>0</v>
      </c>
      <c r="O10" s="338">
        <v>617</v>
      </c>
      <c r="P10" s="339">
        <v>609</v>
      </c>
      <c r="Q10" s="337">
        <f t="shared" si="5"/>
        <v>-8</v>
      </c>
    </row>
    <row r="11" spans="1:17" ht="23.25" customHeight="1" x14ac:dyDescent="0.25">
      <c r="A11" s="310">
        <f t="shared" si="6"/>
        <v>6</v>
      </c>
      <c r="B11" s="311" t="s">
        <v>8</v>
      </c>
      <c r="C11" s="317">
        <f t="shared" si="1"/>
        <v>27247</v>
      </c>
      <c r="D11" s="318">
        <f t="shared" si="1"/>
        <v>27273</v>
      </c>
      <c r="E11" s="337">
        <f t="shared" si="2"/>
        <v>26</v>
      </c>
      <c r="F11" s="338">
        <v>197</v>
      </c>
      <c r="G11" s="339">
        <v>210</v>
      </c>
      <c r="H11" s="337">
        <f t="shared" si="3"/>
        <v>13</v>
      </c>
      <c r="I11" s="338">
        <v>14867</v>
      </c>
      <c r="J11" s="339">
        <v>14867</v>
      </c>
      <c r="K11" s="337">
        <f t="shared" si="7"/>
        <v>0</v>
      </c>
      <c r="L11" s="338">
        <v>11047</v>
      </c>
      <c r="M11" s="339">
        <v>11047</v>
      </c>
      <c r="N11" s="337">
        <f>+M11-L11</f>
        <v>0</v>
      </c>
      <c r="O11" s="338">
        <v>1136</v>
      </c>
      <c r="P11" s="339">
        <v>1149</v>
      </c>
      <c r="Q11" s="337">
        <f t="shared" si="5"/>
        <v>13</v>
      </c>
    </row>
    <row r="12" spans="1:17" ht="23.25" customHeight="1" x14ac:dyDescent="0.25">
      <c r="A12" s="310">
        <f t="shared" si="6"/>
        <v>7</v>
      </c>
      <c r="B12" s="311" t="s">
        <v>9</v>
      </c>
      <c r="C12" s="317">
        <f t="shared" si="1"/>
        <v>23592</v>
      </c>
      <c r="D12" s="318">
        <f t="shared" si="1"/>
        <v>23607</v>
      </c>
      <c r="E12" s="337">
        <f>+D12-C12</f>
        <v>15</v>
      </c>
      <c r="F12" s="338">
        <v>310</v>
      </c>
      <c r="G12" s="339">
        <v>310</v>
      </c>
      <c r="H12" s="337">
        <f t="shared" si="3"/>
        <v>0</v>
      </c>
      <c r="I12" s="338">
        <v>15780</v>
      </c>
      <c r="J12" s="339">
        <v>15795</v>
      </c>
      <c r="K12" s="337">
        <f t="shared" si="7"/>
        <v>15</v>
      </c>
      <c r="L12" s="338">
        <v>6977</v>
      </c>
      <c r="M12" s="339">
        <v>6977</v>
      </c>
      <c r="N12" s="337">
        <f t="shared" si="4"/>
        <v>0</v>
      </c>
      <c r="O12" s="338">
        <v>525</v>
      </c>
      <c r="P12" s="339">
        <v>525</v>
      </c>
      <c r="Q12" s="337">
        <f t="shared" si="5"/>
        <v>0</v>
      </c>
    </row>
    <row r="13" spans="1:17" ht="23.25" customHeight="1" x14ac:dyDescent="0.25">
      <c r="A13" s="310">
        <f t="shared" si="6"/>
        <v>8</v>
      </c>
      <c r="B13" s="311" t="s">
        <v>10</v>
      </c>
      <c r="C13" s="317">
        <f t="shared" si="1"/>
        <v>25675</v>
      </c>
      <c r="D13" s="318">
        <f t="shared" si="1"/>
        <v>24511</v>
      </c>
      <c r="E13" s="337">
        <f t="shared" si="2"/>
        <v>-1164</v>
      </c>
      <c r="F13" s="338">
        <v>458</v>
      </c>
      <c r="G13" s="339">
        <v>458</v>
      </c>
      <c r="H13" s="337">
        <f t="shared" si="3"/>
        <v>0</v>
      </c>
      <c r="I13" s="338">
        <v>17933</v>
      </c>
      <c r="J13" s="339">
        <v>16769</v>
      </c>
      <c r="K13" s="337">
        <f t="shared" si="7"/>
        <v>-1164</v>
      </c>
      <c r="L13" s="338">
        <v>6669</v>
      </c>
      <c r="M13" s="339">
        <v>6669</v>
      </c>
      <c r="N13" s="337">
        <f t="shared" si="4"/>
        <v>0</v>
      </c>
      <c r="O13" s="338">
        <v>615</v>
      </c>
      <c r="P13" s="339">
        <v>615</v>
      </c>
      <c r="Q13" s="337">
        <f t="shared" si="5"/>
        <v>0</v>
      </c>
    </row>
    <row r="14" spans="1:17" ht="23.25" customHeight="1" x14ac:dyDescent="0.25">
      <c r="A14" s="310">
        <f t="shared" si="6"/>
        <v>9</v>
      </c>
      <c r="B14" s="311" t="s">
        <v>11</v>
      </c>
      <c r="C14" s="317">
        <f t="shared" si="1"/>
        <v>17968</v>
      </c>
      <c r="D14" s="318">
        <f t="shared" si="1"/>
        <v>16821</v>
      </c>
      <c r="E14" s="340">
        <f t="shared" si="2"/>
        <v>-1147</v>
      </c>
      <c r="F14" s="338">
        <v>551</v>
      </c>
      <c r="G14" s="339">
        <v>388</v>
      </c>
      <c r="H14" s="337">
        <f t="shared" si="3"/>
        <v>-163</v>
      </c>
      <c r="I14" s="338">
        <v>12290</v>
      </c>
      <c r="J14" s="339">
        <v>11305</v>
      </c>
      <c r="K14" s="337">
        <f t="shared" si="7"/>
        <v>-985</v>
      </c>
      <c r="L14" s="338">
        <v>4713</v>
      </c>
      <c r="M14" s="339">
        <v>4714</v>
      </c>
      <c r="N14" s="337">
        <f t="shared" si="4"/>
        <v>1</v>
      </c>
      <c r="O14" s="338">
        <v>414</v>
      </c>
      <c r="P14" s="339">
        <v>414</v>
      </c>
      <c r="Q14" s="337">
        <f t="shared" si="5"/>
        <v>0</v>
      </c>
    </row>
    <row r="15" spans="1:17" ht="23.25" customHeight="1" x14ac:dyDescent="0.25">
      <c r="A15" s="310">
        <f t="shared" si="6"/>
        <v>10</v>
      </c>
      <c r="B15" s="311" t="s">
        <v>12</v>
      </c>
      <c r="C15" s="317">
        <f t="shared" si="1"/>
        <v>22059</v>
      </c>
      <c r="D15" s="318">
        <f t="shared" si="1"/>
        <v>26011</v>
      </c>
      <c r="E15" s="337">
        <f t="shared" si="2"/>
        <v>3952</v>
      </c>
      <c r="F15" s="338">
        <v>1535</v>
      </c>
      <c r="G15" s="339">
        <v>1786</v>
      </c>
      <c r="H15" s="337">
        <f t="shared" si="3"/>
        <v>251</v>
      </c>
      <c r="I15" s="338">
        <v>12413</v>
      </c>
      <c r="J15" s="339">
        <v>15652</v>
      </c>
      <c r="K15" s="337">
        <f t="shared" si="7"/>
        <v>3239</v>
      </c>
      <c r="L15" s="338">
        <v>7812</v>
      </c>
      <c r="M15" s="339">
        <v>7814</v>
      </c>
      <c r="N15" s="337">
        <f t="shared" si="4"/>
        <v>2</v>
      </c>
      <c r="O15" s="338">
        <v>299</v>
      </c>
      <c r="P15" s="339">
        <v>759</v>
      </c>
      <c r="Q15" s="337">
        <f t="shared" si="5"/>
        <v>460</v>
      </c>
    </row>
    <row r="16" spans="1:17" ht="23.25" customHeight="1" x14ac:dyDescent="0.25">
      <c r="A16" s="310">
        <f t="shared" si="6"/>
        <v>11</v>
      </c>
      <c r="B16" s="311" t="s">
        <v>13</v>
      </c>
      <c r="C16" s="317">
        <f t="shared" si="1"/>
        <v>19211</v>
      </c>
      <c r="D16" s="318">
        <f t="shared" si="1"/>
        <v>19261</v>
      </c>
      <c r="E16" s="337">
        <f t="shared" si="2"/>
        <v>50</v>
      </c>
      <c r="F16" s="338">
        <v>66</v>
      </c>
      <c r="G16" s="339">
        <v>66</v>
      </c>
      <c r="H16" s="337">
        <f t="shared" si="3"/>
        <v>0</v>
      </c>
      <c r="I16" s="338">
        <v>12928</v>
      </c>
      <c r="J16" s="339">
        <v>12978</v>
      </c>
      <c r="K16" s="337">
        <f t="shared" si="7"/>
        <v>50</v>
      </c>
      <c r="L16" s="338">
        <v>5672</v>
      </c>
      <c r="M16" s="339">
        <v>5672</v>
      </c>
      <c r="N16" s="337">
        <f t="shared" si="4"/>
        <v>0</v>
      </c>
      <c r="O16" s="338">
        <v>545</v>
      </c>
      <c r="P16" s="339">
        <v>545</v>
      </c>
      <c r="Q16" s="337">
        <f t="shared" si="5"/>
        <v>0</v>
      </c>
    </row>
    <row r="17" spans="1:17" ht="23.25" customHeight="1" x14ac:dyDescent="0.25">
      <c r="A17" s="310">
        <f t="shared" si="6"/>
        <v>12</v>
      </c>
      <c r="B17" s="311" t="s">
        <v>14</v>
      </c>
      <c r="C17" s="317">
        <f t="shared" si="1"/>
        <v>19376</v>
      </c>
      <c r="D17" s="318">
        <f t="shared" si="1"/>
        <v>17588</v>
      </c>
      <c r="E17" s="337">
        <f t="shared" si="2"/>
        <v>-1788</v>
      </c>
      <c r="F17" s="338">
        <v>548</v>
      </c>
      <c r="G17" s="339">
        <v>348</v>
      </c>
      <c r="H17" s="337">
        <f t="shared" si="3"/>
        <v>-200</v>
      </c>
      <c r="I17" s="338">
        <v>14236</v>
      </c>
      <c r="J17" s="339">
        <v>12648</v>
      </c>
      <c r="K17" s="337">
        <f t="shared" si="7"/>
        <v>-1588</v>
      </c>
      <c r="L17" s="338">
        <v>4046</v>
      </c>
      <c r="M17" s="339">
        <v>4046</v>
      </c>
      <c r="N17" s="337">
        <f t="shared" si="4"/>
        <v>0</v>
      </c>
      <c r="O17" s="338">
        <v>546</v>
      </c>
      <c r="P17" s="339">
        <v>546</v>
      </c>
      <c r="Q17" s="337">
        <f t="shared" si="5"/>
        <v>0</v>
      </c>
    </row>
    <row r="18" spans="1:17" ht="23.25" customHeight="1" thickBot="1" x14ac:dyDescent="0.3">
      <c r="A18" s="312">
        <f t="shared" si="6"/>
        <v>13</v>
      </c>
      <c r="B18" s="313" t="s">
        <v>15</v>
      </c>
      <c r="C18" s="319">
        <f t="shared" si="1"/>
        <v>12534</v>
      </c>
      <c r="D18" s="320">
        <f t="shared" si="1"/>
        <v>12489</v>
      </c>
      <c r="E18" s="341">
        <f t="shared" si="2"/>
        <v>-45</v>
      </c>
      <c r="F18" s="342">
        <v>1272</v>
      </c>
      <c r="G18" s="343">
        <v>1272</v>
      </c>
      <c r="H18" s="344">
        <f t="shared" si="3"/>
        <v>0</v>
      </c>
      <c r="I18" s="342">
        <v>7767</v>
      </c>
      <c r="J18" s="343">
        <v>7722</v>
      </c>
      <c r="K18" s="344">
        <f t="shared" si="7"/>
        <v>-45</v>
      </c>
      <c r="L18" s="342">
        <v>3282</v>
      </c>
      <c r="M18" s="343">
        <v>3282</v>
      </c>
      <c r="N18" s="344">
        <f t="shared" si="4"/>
        <v>0</v>
      </c>
      <c r="O18" s="342">
        <v>213</v>
      </c>
      <c r="P18" s="343">
        <v>213</v>
      </c>
      <c r="Q18" s="344">
        <f t="shared" si="5"/>
        <v>0</v>
      </c>
    </row>
  </sheetData>
  <mergeCells count="10">
    <mergeCell ref="A5:B5"/>
    <mergeCell ref="C2:E3"/>
    <mergeCell ref="F3:H3"/>
    <mergeCell ref="I3:K3"/>
    <mergeCell ref="L3:N3"/>
    <mergeCell ref="O3:Q3"/>
    <mergeCell ref="A1:Q1"/>
    <mergeCell ref="A2:A4"/>
    <mergeCell ref="B2:B4"/>
    <mergeCell ref="F2:Q2"/>
  </mergeCells>
  <conditionalFormatting sqref="E6:E18">
    <cfRule type="cellIs" dxfId="7" priority="1" operator="lessThan">
      <formula>1</formula>
    </cfRule>
    <cfRule type="cellIs" dxfId="6" priority="10" operator="lessThan">
      <formula>0</formula>
    </cfRule>
  </conditionalFormatting>
  <conditionalFormatting sqref="H6:H18">
    <cfRule type="cellIs" dxfId="5" priority="2" operator="lessThan">
      <formula>1</formula>
    </cfRule>
  </conditionalFormatting>
  <conditionalFormatting sqref="K6:K18">
    <cfRule type="cellIs" dxfId="4" priority="7" operator="lessThan">
      <formula>0</formula>
    </cfRule>
  </conditionalFormatting>
  <conditionalFormatting sqref="K8:K18">
    <cfRule type="cellIs" dxfId="3" priority="3" operator="lessThan">
      <formula>1</formula>
    </cfRule>
  </conditionalFormatting>
  <conditionalFormatting sqref="N6:N18">
    <cfRule type="cellIs" dxfId="2" priority="4" operator="lessThan">
      <formula>1</formula>
    </cfRule>
    <cfRule type="cellIs" dxfId="1" priority="6" operator="lessThan">
      <formula>0</formula>
    </cfRule>
  </conditionalFormatting>
  <conditionalFormatting sqref="Q6:Q18">
    <cfRule type="cellIs" dxfId="0" priority="5" operator="less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Height="100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opLeftCell="A2" zoomScale="115" zoomScaleNormal="115" workbookViewId="0">
      <selection activeCell="G8" sqref="G8"/>
    </sheetView>
  </sheetViews>
  <sheetFormatPr defaultRowHeight="15" x14ac:dyDescent="0.25"/>
  <cols>
    <col min="1" max="1" width="3.85546875" style="302" customWidth="1"/>
    <col min="2" max="2" width="20.140625" style="302" customWidth="1"/>
    <col min="3" max="7" width="9" style="302" customWidth="1"/>
    <col min="8" max="27" width="9" style="303" customWidth="1"/>
    <col min="28" max="16384" width="9.140625" style="302"/>
  </cols>
  <sheetData>
    <row r="1" spans="1:27" ht="45.75" customHeight="1" thickBot="1" x14ac:dyDescent="0.3">
      <c r="A1" s="611" t="s">
        <v>2241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  <c r="R1" s="612"/>
      <c r="S1" s="612"/>
      <c r="T1" s="612"/>
      <c r="U1" s="612"/>
      <c r="V1" s="612"/>
      <c r="W1" s="612"/>
      <c r="X1" s="612"/>
      <c r="Y1" s="612"/>
      <c r="Z1" s="612"/>
      <c r="AA1" s="612"/>
    </row>
    <row r="2" spans="1:27" ht="17.25" customHeight="1" x14ac:dyDescent="0.25">
      <c r="A2" s="613" t="s">
        <v>0</v>
      </c>
      <c r="B2" s="615" t="s">
        <v>2233</v>
      </c>
      <c r="C2" s="622" t="s">
        <v>3002</v>
      </c>
      <c r="D2" s="623"/>
      <c r="E2" s="623"/>
      <c r="F2" s="623"/>
      <c r="G2" s="624"/>
      <c r="H2" s="617" t="s">
        <v>18</v>
      </c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9"/>
    </row>
    <row r="3" spans="1:27" ht="55.5" customHeight="1" thickBot="1" x14ac:dyDescent="0.3">
      <c r="A3" s="614"/>
      <c r="B3" s="616"/>
      <c r="C3" s="631"/>
      <c r="D3" s="632"/>
      <c r="E3" s="632"/>
      <c r="F3" s="632"/>
      <c r="G3" s="633"/>
      <c r="H3" s="628" t="s">
        <v>2240</v>
      </c>
      <c r="I3" s="634"/>
      <c r="J3" s="634"/>
      <c r="K3" s="609"/>
      <c r="L3" s="609"/>
      <c r="M3" s="609" t="s">
        <v>2239</v>
      </c>
      <c r="N3" s="609"/>
      <c r="O3" s="609"/>
      <c r="P3" s="609"/>
      <c r="Q3" s="609"/>
      <c r="R3" s="609" t="s">
        <v>2237</v>
      </c>
      <c r="S3" s="609"/>
      <c r="T3" s="609"/>
      <c r="U3" s="609"/>
      <c r="V3" s="609"/>
      <c r="W3" s="609" t="s">
        <v>2238</v>
      </c>
      <c r="X3" s="609"/>
      <c r="Y3" s="609"/>
      <c r="Z3" s="609"/>
      <c r="AA3" s="610"/>
    </row>
    <row r="4" spans="1:27" ht="21" customHeight="1" thickBot="1" x14ac:dyDescent="0.3">
      <c r="A4" s="614"/>
      <c r="B4" s="616"/>
      <c r="C4" s="327" t="s">
        <v>3003</v>
      </c>
      <c r="D4" s="327" t="s">
        <v>3004</v>
      </c>
      <c r="E4" s="327" t="s">
        <v>3005</v>
      </c>
      <c r="F4" s="327" t="s">
        <v>3006</v>
      </c>
      <c r="G4" s="329" t="s">
        <v>2235</v>
      </c>
      <c r="H4" s="327" t="s">
        <v>3003</v>
      </c>
      <c r="I4" s="327" t="s">
        <v>3004</v>
      </c>
      <c r="J4" s="327" t="s">
        <v>3005</v>
      </c>
      <c r="K4" s="327" t="s">
        <v>3006</v>
      </c>
      <c r="L4" s="328" t="s">
        <v>3000</v>
      </c>
      <c r="M4" s="327" t="s">
        <v>3003</v>
      </c>
      <c r="N4" s="327" t="s">
        <v>3004</v>
      </c>
      <c r="O4" s="327" t="s">
        <v>3005</v>
      </c>
      <c r="P4" s="327" t="s">
        <v>3006</v>
      </c>
      <c r="Q4" s="328" t="s">
        <v>3001</v>
      </c>
      <c r="R4" s="327" t="s">
        <v>3003</v>
      </c>
      <c r="S4" s="327" t="s">
        <v>3004</v>
      </c>
      <c r="T4" s="327" t="s">
        <v>3005</v>
      </c>
      <c r="U4" s="327" t="s">
        <v>3006</v>
      </c>
      <c r="V4" s="328" t="s">
        <v>92</v>
      </c>
      <c r="W4" s="327" t="s">
        <v>3003</v>
      </c>
      <c r="X4" s="327" t="s">
        <v>3004</v>
      </c>
      <c r="Y4" s="327" t="s">
        <v>3005</v>
      </c>
      <c r="Z4" s="327" t="s">
        <v>3006</v>
      </c>
      <c r="AA4" s="328" t="s">
        <v>3000</v>
      </c>
    </row>
    <row r="5" spans="1:27" ht="21.75" customHeight="1" thickBot="1" x14ac:dyDescent="0.3">
      <c r="A5" s="629" t="s">
        <v>28</v>
      </c>
      <c r="B5" s="630"/>
      <c r="C5" s="305">
        <f>+SUM(C6:C18)</f>
        <v>274003</v>
      </c>
      <c r="D5" s="306">
        <f>+SUM(D6:D18)</f>
        <v>272714</v>
      </c>
      <c r="E5" s="306">
        <f>+SUM(E6:E18)</f>
        <v>267207</v>
      </c>
      <c r="F5" s="306">
        <f>+SUM(F6:F18)</f>
        <v>265927</v>
      </c>
      <c r="G5" s="330"/>
      <c r="H5" s="305">
        <f>+SUM(H6:H18)</f>
        <v>6864</v>
      </c>
      <c r="I5" s="306">
        <f>+SUM(I6:I18)</f>
        <v>6877</v>
      </c>
      <c r="J5" s="306">
        <f>+SUM(J6:J18)</f>
        <v>6911</v>
      </c>
      <c r="K5" s="306">
        <f>+SUM(K6:K18)</f>
        <v>6712</v>
      </c>
      <c r="L5" s="330"/>
      <c r="M5" s="305">
        <f>+SUM(M6:M18)</f>
        <v>161781</v>
      </c>
      <c r="N5" s="306">
        <f>+SUM(N6:N18)</f>
        <v>160585</v>
      </c>
      <c r="O5" s="306">
        <f>+SUM(O6:O18)</f>
        <v>156276</v>
      </c>
      <c r="P5" s="306">
        <f>+SUM(P6:P18)</f>
        <v>154725</v>
      </c>
      <c r="Q5" s="330"/>
      <c r="R5" s="305">
        <f>+SUM(R6:R18)</f>
        <v>96052</v>
      </c>
      <c r="S5" s="306">
        <f>+SUM(S6:S18)</f>
        <v>96067</v>
      </c>
      <c r="T5" s="306">
        <f>+SUM(T6:T18)</f>
        <v>95637</v>
      </c>
      <c r="U5" s="306">
        <f>+SUM(U6:U18)</f>
        <v>95642</v>
      </c>
      <c r="V5" s="330"/>
      <c r="W5" s="305">
        <f>+SUM(W6:W18)</f>
        <v>9306</v>
      </c>
      <c r="X5" s="306">
        <f>+SUM(X6:X18)</f>
        <v>9185</v>
      </c>
      <c r="Y5" s="306">
        <f>+SUM(Y6:Y18)</f>
        <v>8383</v>
      </c>
      <c r="Z5" s="306">
        <f>+SUM(Z6:Z18)</f>
        <v>8848</v>
      </c>
      <c r="AA5" s="330"/>
    </row>
    <row r="6" spans="1:27" ht="33.75" customHeight="1" x14ac:dyDescent="0.25">
      <c r="A6" s="345">
        <v>1</v>
      </c>
      <c r="B6" s="331" t="s">
        <v>3</v>
      </c>
      <c r="C6" s="348">
        <f>+H6+M6+R6+W6</f>
        <v>13952</v>
      </c>
      <c r="D6" s="349">
        <f>+I6+N6+S6+X6</f>
        <v>13944</v>
      </c>
      <c r="E6" s="349">
        <f>+J6+O6+T6+Y6</f>
        <v>13954</v>
      </c>
      <c r="F6" s="349">
        <f>+K6+P6+U6+Z6</f>
        <v>13953</v>
      </c>
      <c r="G6" s="350"/>
      <c r="H6" s="348">
        <v>280</v>
      </c>
      <c r="I6" s="349">
        <v>280</v>
      </c>
      <c r="J6" s="349">
        <v>280</v>
      </c>
      <c r="K6" s="349">
        <v>280</v>
      </c>
      <c r="L6" s="350"/>
      <c r="M6" s="348">
        <v>58</v>
      </c>
      <c r="N6" s="349">
        <v>58</v>
      </c>
      <c r="O6" s="349">
        <v>58</v>
      </c>
      <c r="P6" s="349">
        <v>58</v>
      </c>
      <c r="Q6" s="350"/>
      <c r="R6" s="348">
        <v>11728</v>
      </c>
      <c r="S6" s="349">
        <v>11728</v>
      </c>
      <c r="T6" s="349">
        <v>11730</v>
      </c>
      <c r="U6" s="349">
        <v>11729</v>
      </c>
      <c r="V6" s="350"/>
      <c r="W6" s="348">
        <v>1886</v>
      </c>
      <c r="X6" s="349">
        <v>1878</v>
      </c>
      <c r="Y6" s="349">
        <v>1886</v>
      </c>
      <c r="Z6" s="349">
        <v>1886</v>
      </c>
      <c r="AA6" s="350"/>
    </row>
    <row r="7" spans="1:27" ht="33.75" customHeight="1" x14ac:dyDescent="0.25">
      <c r="A7" s="346">
        <f>+A6+1</f>
        <v>2</v>
      </c>
      <c r="B7" s="332" t="s">
        <v>4</v>
      </c>
      <c r="C7" s="351">
        <f t="shared" ref="C7:C18" si="0">+H7+M7+R7+W7</f>
        <v>7999</v>
      </c>
      <c r="D7" s="352">
        <f t="shared" ref="D7:D18" si="1">+I7+N7+S7+X7</f>
        <v>8001</v>
      </c>
      <c r="E7" s="352">
        <f t="shared" ref="E7:E18" si="2">+J7+O7+T7+Y7</f>
        <v>7572</v>
      </c>
      <c r="F7" s="352">
        <f t="shared" ref="F7:F18" si="3">+K7+P7+U7+Z7</f>
        <v>7573</v>
      </c>
      <c r="G7" s="353"/>
      <c r="H7" s="351">
        <v>263</v>
      </c>
      <c r="I7" s="352">
        <v>263</v>
      </c>
      <c r="J7" s="352">
        <v>263</v>
      </c>
      <c r="K7" s="352">
        <v>263</v>
      </c>
      <c r="L7" s="353"/>
      <c r="M7" s="351">
        <v>55</v>
      </c>
      <c r="N7" s="352">
        <v>55</v>
      </c>
      <c r="O7" s="352">
        <v>55</v>
      </c>
      <c r="P7" s="352">
        <v>55</v>
      </c>
      <c r="Q7" s="353"/>
      <c r="R7" s="351">
        <v>6985</v>
      </c>
      <c r="S7" s="352">
        <v>6987</v>
      </c>
      <c r="T7" s="352">
        <v>6991</v>
      </c>
      <c r="U7" s="352">
        <v>6992</v>
      </c>
      <c r="V7" s="353"/>
      <c r="W7" s="351">
        <v>696</v>
      </c>
      <c r="X7" s="352">
        <v>696</v>
      </c>
      <c r="Y7" s="352">
        <v>263</v>
      </c>
      <c r="Z7" s="352">
        <v>263</v>
      </c>
      <c r="AA7" s="353"/>
    </row>
    <row r="8" spans="1:27" ht="33.75" customHeight="1" x14ac:dyDescent="0.25">
      <c r="A8" s="346">
        <f t="shared" ref="A8:A18" si="4">+A7+1</f>
        <v>3</v>
      </c>
      <c r="B8" s="332" t="s">
        <v>5</v>
      </c>
      <c r="C8" s="351">
        <f t="shared" si="0"/>
        <v>26387</v>
      </c>
      <c r="D8" s="352">
        <f t="shared" si="1"/>
        <v>26328</v>
      </c>
      <c r="E8" s="352">
        <f t="shared" si="2"/>
        <v>25581</v>
      </c>
      <c r="F8" s="352">
        <f t="shared" si="3"/>
        <v>25238</v>
      </c>
      <c r="G8" s="353"/>
      <c r="H8" s="351">
        <v>578</v>
      </c>
      <c r="I8" s="352">
        <v>578</v>
      </c>
      <c r="J8" s="352">
        <v>519</v>
      </c>
      <c r="K8" s="352">
        <v>519</v>
      </c>
      <c r="L8" s="353"/>
      <c r="M8" s="351">
        <v>15987</v>
      </c>
      <c r="N8" s="352">
        <v>15928</v>
      </c>
      <c r="O8" s="352">
        <v>15203</v>
      </c>
      <c r="P8" s="352">
        <v>14860</v>
      </c>
      <c r="Q8" s="353"/>
      <c r="R8" s="351">
        <v>9202</v>
      </c>
      <c r="S8" s="352">
        <v>9202</v>
      </c>
      <c r="T8" s="352">
        <v>9224</v>
      </c>
      <c r="U8" s="352">
        <v>9224</v>
      </c>
      <c r="V8" s="353"/>
      <c r="W8" s="351">
        <v>620</v>
      </c>
      <c r="X8" s="352">
        <v>620</v>
      </c>
      <c r="Y8" s="352">
        <v>635</v>
      </c>
      <c r="Z8" s="352">
        <v>635</v>
      </c>
      <c r="AA8" s="353"/>
    </row>
    <row r="9" spans="1:27" ht="33.75" customHeight="1" x14ac:dyDescent="0.25">
      <c r="A9" s="346">
        <f t="shared" si="4"/>
        <v>4</v>
      </c>
      <c r="B9" s="332" t="s">
        <v>6</v>
      </c>
      <c r="C9" s="351">
        <f t="shared" si="0"/>
        <v>25194</v>
      </c>
      <c r="D9" s="352">
        <f t="shared" si="1"/>
        <v>25154</v>
      </c>
      <c r="E9" s="352">
        <f t="shared" si="2"/>
        <v>25202</v>
      </c>
      <c r="F9" s="352">
        <f t="shared" si="3"/>
        <v>24441</v>
      </c>
      <c r="G9" s="353"/>
      <c r="H9" s="351">
        <v>587</v>
      </c>
      <c r="I9" s="352">
        <v>600</v>
      </c>
      <c r="J9" s="352">
        <v>757</v>
      </c>
      <c r="K9" s="352">
        <v>657</v>
      </c>
      <c r="L9" s="353"/>
      <c r="M9" s="351">
        <v>15453</v>
      </c>
      <c r="N9" s="352">
        <v>15400</v>
      </c>
      <c r="O9" s="352">
        <v>15292</v>
      </c>
      <c r="P9" s="352">
        <v>14629</v>
      </c>
      <c r="Q9" s="353"/>
      <c r="R9" s="351">
        <v>8465</v>
      </c>
      <c r="S9" s="352">
        <v>8465</v>
      </c>
      <c r="T9" s="352">
        <v>8464</v>
      </c>
      <c r="U9" s="352">
        <v>8466</v>
      </c>
      <c r="V9" s="353"/>
      <c r="W9" s="351">
        <v>689</v>
      </c>
      <c r="X9" s="352">
        <v>689</v>
      </c>
      <c r="Y9" s="352">
        <v>689</v>
      </c>
      <c r="Z9" s="352">
        <v>689</v>
      </c>
      <c r="AA9" s="353"/>
    </row>
    <row r="10" spans="1:27" ht="33.75" customHeight="1" x14ac:dyDescent="0.25">
      <c r="A10" s="346">
        <f t="shared" si="4"/>
        <v>5</v>
      </c>
      <c r="B10" s="332" t="s">
        <v>7</v>
      </c>
      <c r="C10" s="351">
        <f t="shared" si="0"/>
        <v>27284</v>
      </c>
      <c r="D10" s="352">
        <f t="shared" si="1"/>
        <v>27195</v>
      </c>
      <c r="E10" s="352">
        <f t="shared" si="2"/>
        <v>27236</v>
      </c>
      <c r="F10" s="352">
        <f t="shared" si="3"/>
        <v>27161</v>
      </c>
      <c r="G10" s="353"/>
      <c r="H10" s="351">
        <v>172</v>
      </c>
      <c r="I10" s="352">
        <v>172</v>
      </c>
      <c r="J10" s="352">
        <v>155</v>
      </c>
      <c r="K10" s="352">
        <v>155</v>
      </c>
      <c r="L10" s="353"/>
      <c r="M10" s="351">
        <v>17468</v>
      </c>
      <c r="N10" s="352">
        <v>17406</v>
      </c>
      <c r="O10" s="352">
        <v>17454</v>
      </c>
      <c r="P10" s="352">
        <v>17387</v>
      </c>
      <c r="Q10" s="353"/>
      <c r="R10" s="351">
        <v>9007</v>
      </c>
      <c r="S10" s="352">
        <v>9007</v>
      </c>
      <c r="T10" s="352">
        <v>9010</v>
      </c>
      <c r="U10" s="352">
        <v>9010</v>
      </c>
      <c r="V10" s="353"/>
      <c r="W10" s="351">
        <v>637</v>
      </c>
      <c r="X10" s="352">
        <v>610</v>
      </c>
      <c r="Y10" s="352">
        <v>617</v>
      </c>
      <c r="Z10" s="352">
        <v>609</v>
      </c>
      <c r="AA10" s="353"/>
    </row>
    <row r="11" spans="1:27" ht="33.75" customHeight="1" x14ac:dyDescent="0.25">
      <c r="A11" s="346">
        <f t="shared" si="4"/>
        <v>6</v>
      </c>
      <c r="B11" s="332" t="s">
        <v>8</v>
      </c>
      <c r="C11" s="351">
        <f t="shared" si="0"/>
        <v>27241</v>
      </c>
      <c r="D11" s="352">
        <f t="shared" si="1"/>
        <v>27243</v>
      </c>
      <c r="E11" s="352">
        <f t="shared" si="2"/>
        <v>27247</v>
      </c>
      <c r="F11" s="352">
        <f t="shared" si="3"/>
        <v>27273</v>
      </c>
      <c r="G11" s="353"/>
      <c r="H11" s="351">
        <v>197</v>
      </c>
      <c r="I11" s="352">
        <v>197</v>
      </c>
      <c r="J11" s="352">
        <v>197</v>
      </c>
      <c r="K11" s="352">
        <v>210</v>
      </c>
      <c r="L11" s="353"/>
      <c r="M11" s="351">
        <v>14865</v>
      </c>
      <c r="N11" s="352">
        <v>14866</v>
      </c>
      <c r="O11" s="352">
        <v>14867</v>
      </c>
      <c r="P11" s="352">
        <v>14867</v>
      </c>
      <c r="Q11" s="353"/>
      <c r="R11" s="351">
        <v>11044</v>
      </c>
      <c r="S11" s="352">
        <v>11045</v>
      </c>
      <c r="T11" s="352">
        <v>11047</v>
      </c>
      <c r="U11" s="352">
        <v>11047</v>
      </c>
      <c r="V11" s="353"/>
      <c r="W11" s="351">
        <v>1135</v>
      </c>
      <c r="X11" s="352">
        <v>1135</v>
      </c>
      <c r="Y11" s="352">
        <v>1136</v>
      </c>
      <c r="Z11" s="352">
        <v>1149</v>
      </c>
      <c r="AA11" s="353"/>
    </row>
    <row r="12" spans="1:27" ht="33.75" customHeight="1" x14ac:dyDescent="0.25">
      <c r="A12" s="346">
        <f t="shared" si="4"/>
        <v>7</v>
      </c>
      <c r="B12" s="332" t="s">
        <v>9</v>
      </c>
      <c r="C12" s="351">
        <f t="shared" si="0"/>
        <v>23571</v>
      </c>
      <c r="D12" s="352">
        <f t="shared" si="1"/>
        <v>23573</v>
      </c>
      <c r="E12" s="352">
        <f t="shared" si="2"/>
        <v>23592</v>
      </c>
      <c r="F12" s="352">
        <f t="shared" si="3"/>
        <v>23607</v>
      </c>
      <c r="G12" s="353"/>
      <c r="H12" s="351">
        <v>310</v>
      </c>
      <c r="I12" s="352">
        <v>310</v>
      </c>
      <c r="J12" s="352">
        <v>310</v>
      </c>
      <c r="K12" s="352">
        <v>310</v>
      </c>
      <c r="L12" s="353"/>
      <c r="M12" s="351">
        <v>15771</v>
      </c>
      <c r="N12" s="352">
        <v>15762</v>
      </c>
      <c r="O12" s="352">
        <v>15780</v>
      </c>
      <c r="P12" s="352">
        <v>15795</v>
      </c>
      <c r="Q12" s="353"/>
      <c r="R12" s="351">
        <v>6965</v>
      </c>
      <c r="S12" s="352">
        <v>6976</v>
      </c>
      <c r="T12" s="352">
        <v>6977</v>
      </c>
      <c r="U12" s="352">
        <v>6977</v>
      </c>
      <c r="V12" s="353"/>
      <c r="W12" s="351">
        <v>525</v>
      </c>
      <c r="X12" s="352">
        <v>525</v>
      </c>
      <c r="Y12" s="352">
        <v>525</v>
      </c>
      <c r="Z12" s="352">
        <v>525</v>
      </c>
      <c r="AA12" s="353"/>
    </row>
    <row r="13" spans="1:27" ht="33.75" customHeight="1" x14ac:dyDescent="0.25">
      <c r="A13" s="346">
        <f t="shared" si="4"/>
        <v>8</v>
      </c>
      <c r="B13" s="332" t="s">
        <v>10</v>
      </c>
      <c r="C13" s="351">
        <f t="shared" si="0"/>
        <v>25881</v>
      </c>
      <c r="D13" s="352">
        <f t="shared" si="1"/>
        <v>25881</v>
      </c>
      <c r="E13" s="352">
        <f t="shared" si="2"/>
        <v>25675</v>
      </c>
      <c r="F13" s="352">
        <f t="shared" si="3"/>
        <v>24511</v>
      </c>
      <c r="G13" s="353"/>
      <c r="H13" s="351">
        <v>458</v>
      </c>
      <c r="I13" s="352">
        <v>458</v>
      </c>
      <c r="J13" s="352">
        <v>458</v>
      </c>
      <c r="K13" s="352">
        <v>458</v>
      </c>
      <c r="L13" s="353"/>
      <c r="M13" s="351">
        <v>18141</v>
      </c>
      <c r="N13" s="352">
        <v>18141</v>
      </c>
      <c r="O13" s="352">
        <v>17933</v>
      </c>
      <c r="P13" s="352">
        <v>16769</v>
      </c>
      <c r="Q13" s="353"/>
      <c r="R13" s="351">
        <v>6667</v>
      </c>
      <c r="S13" s="352">
        <v>6667</v>
      </c>
      <c r="T13" s="352">
        <v>6669</v>
      </c>
      <c r="U13" s="352">
        <v>6669</v>
      </c>
      <c r="V13" s="353"/>
      <c r="W13" s="351">
        <v>615</v>
      </c>
      <c r="X13" s="352">
        <v>615</v>
      </c>
      <c r="Y13" s="352">
        <v>615</v>
      </c>
      <c r="Z13" s="352">
        <v>615</v>
      </c>
      <c r="AA13" s="353"/>
    </row>
    <row r="14" spans="1:27" ht="33.75" customHeight="1" x14ac:dyDescent="0.25">
      <c r="A14" s="346">
        <f t="shared" si="4"/>
        <v>9</v>
      </c>
      <c r="B14" s="332" t="s">
        <v>11</v>
      </c>
      <c r="C14" s="351">
        <f t="shared" si="0"/>
        <v>18813</v>
      </c>
      <c r="D14" s="352">
        <f t="shared" si="1"/>
        <v>18818</v>
      </c>
      <c r="E14" s="352">
        <f t="shared" si="2"/>
        <v>17968</v>
      </c>
      <c r="F14" s="352">
        <f t="shared" si="3"/>
        <v>16821</v>
      </c>
      <c r="G14" s="353"/>
      <c r="H14" s="351">
        <v>550</v>
      </c>
      <c r="I14" s="352">
        <v>550</v>
      </c>
      <c r="J14" s="352">
        <v>551</v>
      </c>
      <c r="K14" s="352">
        <v>388</v>
      </c>
      <c r="L14" s="353"/>
      <c r="M14" s="351">
        <v>13142</v>
      </c>
      <c r="N14" s="352">
        <v>13146</v>
      </c>
      <c r="O14" s="352">
        <v>12290</v>
      </c>
      <c r="P14" s="352">
        <v>11305</v>
      </c>
      <c r="Q14" s="353"/>
      <c r="R14" s="351">
        <v>4709</v>
      </c>
      <c r="S14" s="352">
        <v>4709</v>
      </c>
      <c r="T14" s="352">
        <v>4713</v>
      </c>
      <c r="U14" s="352">
        <v>4714</v>
      </c>
      <c r="V14" s="353"/>
      <c r="W14" s="351">
        <v>412</v>
      </c>
      <c r="X14" s="352">
        <v>413</v>
      </c>
      <c r="Y14" s="352">
        <v>414</v>
      </c>
      <c r="Z14" s="352">
        <v>414</v>
      </c>
      <c r="AA14" s="353"/>
    </row>
    <row r="15" spans="1:27" ht="33.75" customHeight="1" x14ac:dyDescent="0.25">
      <c r="A15" s="346">
        <f t="shared" si="4"/>
        <v>10</v>
      </c>
      <c r="B15" s="332" t="s">
        <v>12</v>
      </c>
      <c r="C15" s="351">
        <f t="shared" si="0"/>
        <v>25547</v>
      </c>
      <c r="D15" s="352">
        <f t="shared" si="1"/>
        <v>25312</v>
      </c>
      <c r="E15" s="352">
        <f t="shared" si="2"/>
        <v>22059</v>
      </c>
      <c r="F15" s="352">
        <f t="shared" si="3"/>
        <v>26011</v>
      </c>
      <c r="G15" s="353"/>
      <c r="H15" s="351">
        <v>1535</v>
      </c>
      <c r="I15" s="352">
        <v>1535</v>
      </c>
      <c r="J15" s="352">
        <v>1535</v>
      </c>
      <c r="K15" s="352">
        <v>1786</v>
      </c>
      <c r="L15" s="353"/>
      <c r="M15" s="351">
        <v>14947</v>
      </c>
      <c r="N15" s="352">
        <v>14712</v>
      </c>
      <c r="O15" s="352">
        <v>12413</v>
      </c>
      <c r="P15" s="352">
        <v>15652</v>
      </c>
      <c r="Q15" s="353"/>
      <c r="R15" s="351">
        <v>8306</v>
      </c>
      <c r="S15" s="352">
        <v>8306</v>
      </c>
      <c r="T15" s="352">
        <v>7812</v>
      </c>
      <c r="U15" s="352">
        <v>7814</v>
      </c>
      <c r="V15" s="353"/>
      <c r="W15" s="351">
        <v>759</v>
      </c>
      <c r="X15" s="352">
        <v>759</v>
      </c>
      <c r="Y15" s="352">
        <v>299</v>
      </c>
      <c r="Z15" s="352">
        <v>759</v>
      </c>
      <c r="AA15" s="353"/>
    </row>
    <row r="16" spans="1:27" ht="33.75" customHeight="1" x14ac:dyDescent="0.25">
      <c r="A16" s="346">
        <f t="shared" si="4"/>
        <v>11</v>
      </c>
      <c r="B16" s="332" t="s">
        <v>13</v>
      </c>
      <c r="C16" s="351">
        <f t="shared" si="0"/>
        <v>19214</v>
      </c>
      <c r="D16" s="352">
        <f t="shared" si="1"/>
        <v>18549</v>
      </c>
      <c r="E16" s="352">
        <f t="shared" si="2"/>
        <v>19211</v>
      </c>
      <c r="F16" s="352">
        <f t="shared" si="3"/>
        <v>19261</v>
      </c>
      <c r="G16" s="353"/>
      <c r="H16" s="351">
        <v>64</v>
      </c>
      <c r="I16" s="352">
        <v>64</v>
      </c>
      <c r="J16" s="352">
        <v>66</v>
      </c>
      <c r="K16" s="352">
        <v>66</v>
      </c>
      <c r="L16" s="353"/>
      <c r="M16" s="351">
        <v>12976</v>
      </c>
      <c r="N16" s="352">
        <v>12397</v>
      </c>
      <c r="O16" s="352">
        <v>12928</v>
      </c>
      <c r="P16" s="352">
        <v>12978</v>
      </c>
      <c r="Q16" s="353"/>
      <c r="R16" s="351">
        <v>5650</v>
      </c>
      <c r="S16" s="352">
        <v>5651</v>
      </c>
      <c r="T16" s="352">
        <v>5672</v>
      </c>
      <c r="U16" s="352">
        <v>5672</v>
      </c>
      <c r="V16" s="353"/>
      <c r="W16" s="351">
        <v>524</v>
      </c>
      <c r="X16" s="352">
        <v>437</v>
      </c>
      <c r="Y16" s="352">
        <v>545</v>
      </c>
      <c r="Z16" s="352">
        <v>545</v>
      </c>
      <c r="AA16" s="353"/>
    </row>
    <row r="17" spans="1:27" ht="33.75" customHeight="1" x14ac:dyDescent="0.25">
      <c r="A17" s="346">
        <f t="shared" si="4"/>
        <v>12</v>
      </c>
      <c r="B17" s="332" t="s">
        <v>14</v>
      </c>
      <c r="C17" s="351">
        <f t="shared" si="0"/>
        <v>20207</v>
      </c>
      <c r="D17" s="352">
        <f t="shared" si="1"/>
        <v>20183</v>
      </c>
      <c r="E17" s="352">
        <f t="shared" si="2"/>
        <v>19376</v>
      </c>
      <c r="F17" s="352">
        <f t="shared" si="3"/>
        <v>17588</v>
      </c>
      <c r="G17" s="353"/>
      <c r="H17" s="351">
        <v>598</v>
      </c>
      <c r="I17" s="352">
        <v>598</v>
      </c>
      <c r="J17" s="352">
        <v>548</v>
      </c>
      <c r="K17" s="352">
        <v>348</v>
      </c>
      <c r="L17" s="353"/>
      <c r="M17" s="351">
        <v>14971</v>
      </c>
      <c r="N17" s="352">
        <v>14947</v>
      </c>
      <c r="O17" s="352">
        <v>14236</v>
      </c>
      <c r="P17" s="352">
        <v>12648</v>
      </c>
      <c r="Q17" s="353"/>
      <c r="R17" s="351">
        <v>4043</v>
      </c>
      <c r="S17" s="352">
        <v>4043</v>
      </c>
      <c r="T17" s="352">
        <v>4046</v>
      </c>
      <c r="U17" s="352">
        <v>4046</v>
      </c>
      <c r="V17" s="353"/>
      <c r="W17" s="351">
        <v>595</v>
      </c>
      <c r="X17" s="352">
        <v>595</v>
      </c>
      <c r="Y17" s="352">
        <v>546</v>
      </c>
      <c r="Z17" s="352">
        <v>546</v>
      </c>
      <c r="AA17" s="353"/>
    </row>
    <row r="18" spans="1:27" ht="33.75" customHeight="1" thickBot="1" x14ac:dyDescent="0.3">
      <c r="A18" s="347">
        <f t="shared" si="4"/>
        <v>13</v>
      </c>
      <c r="B18" s="333" t="s">
        <v>15</v>
      </c>
      <c r="C18" s="354">
        <f t="shared" si="0"/>
        <v>12713</v>
      </c>
      <c r="D18" s="355">
        <f t="shared" si="1"/>
        <v>12533</v>
      </c>
      <c r="E18" s="355">
        <f t="shared" si="2"/>
        <v>12534</v>
      </c>
      <c r="F18" s="355">
        <f t="shared" si="3"/>
        <v>12489</v>
      </c>
      <c r="G18" s="356"/>
      <c r="H18" s="354">
        <v>1272</v>
      </c>
      <c r="I18" s="355">
        <v>1272</v>
      </c>
      <c r="J18" s="355">
        <v>1272</v>
      </c>
      <c r="K18" s="355">
        <v>1272</v>
      </c>
      <c r="L18" s="356"/>
      <c r="M18" s="354">
        <v>7947</v>
      </c>
      <c r="N18" s="355">
        <v>7767</v>
      </c>
      <c r="O18" s="355">
        <v>7767</v>
      </c>
      <c r="P18" s="355">
        <v>7722</v>
      </c>
      <c r="Q18" s="356"/>
      <c r="R18" s="354">
        <v>3281</v>
      </c>
      <c r="S18" s="355">
        <v>3281</v>
      </c>
      <c r="T18" s="355">
        <v>3282</v>
      </c>
      <c r="U18" s="355">
        <v>3282</v>
      </c>
      <c r="V18" s="356"/>
      <c r="W18" s="354">
        <v>213</v>
      </c>
      <c r="X18" s="355">
        <v>213</v>
      </c>
      <c r="Y18" s="355">
        <v>213</v>
      </c>
      <c r="Z18" s="355">
        <v>213</v>
      </c>
      <c r="AA18" s="356"/>
    </row>
  </sheetData>
  <mergeCells count="10">
    <mergeCell ref="A5:B5"/>
    <mergeCell ref="C2:G3"/>
    <mergeCell ref="A1:AA1"/>
    <mergeCell ref="A2:A4"/>
    <mergeCell ref="B2:B4"/>
    <mergeCell ref="H2:AA2"/>
    <mergeCell ref="H3:L3"/>
    <mergeCell ref="M3:Q3"/>
    <mergeCell ref="R3:V3"/>
    <mergeCell ref="W3:AA3"/>
  </mergeCells>
  <conditionalFormatting sqref="G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:G1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:L1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6:Q1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:V1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5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6:AA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" right="0" top="0" bottom="0" header="0" footer="0"/>
  <pageSetup paperSize="9" scale="58" fitToHeight="100" orientation="landscape" horizontalDpi="360" verticalDpi="36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кунлик'!C6:F6</xm:f>
              <xm:sqref>G6</xm:sqref>
            </x14:sparkline>
            <x14:sparkline>
              <xm:f>'4 кунлик'!C7:F7</xm:f>
              <xm:sqref>G7</xm:sqref>
            </x14:sparkline>
            <x14:sparkline>
              <xm:f>'4 кунлик'!C8:F8</xm:f>
              <xm:sqref>G8</xm:sqref>
            </x14:sparkline>
            <x14:sparkline>
              <xm:f>'4 кунлик'!C9:F9</xm:f>
              <xm:sqref>G9</xm:sqref>
            </x14:sparkline>
            <x14:sparkline>
              <xm:f>'4 кунлик'!C10:F10</xm:f>
              <xm:sqref>G10</xm:sqref>
            </x14:sparkline>
            <x14:sparkline>
              <xm:f>'4 кунлик'!C11:F11</xm:f>
              <xm:sqref>G11</xm:sqref>
            </x14:sparkline>
            <x14:sparkline>
              <xm:f>'4 кунлик'!C12:F12</xm:f>
              <xm:sqref>G12</xm:sqref>
            </x14:sparkline>
            <x14:sparkline>
              <xm:f>'4 кунлик'!C13:F13</xm:f>
              <xm:sqref>G13</xm:sqref>
            </x14:sparkline>
            <x14:sparkline>
              <xm:f>'4 кунлик'!C14:F14</xm:f>
              <xm:sqref>G14</xm:sqref>
            </x14:sparkline>
            <x14:sparkline>
              <xm:f>'4 кунлик'!C15:F15</xm:f>
              <xm:sqref>G15</xm:sqref>
            </x14:sparkline>
            <x14:sparkline>
              <xm:f>'4 кунлик'!C16:F16</xm:f>
              <xm:sqref>G16</xm:sqref>
            </x14:sparkline>
            <x14:sparkline>
              <xm:f>'4 кунлик'!C17:F17</xm:f>
              <xm:sqref>G17</xm:sqref>
            </x14:sparkline>
            <x14:sparkline>
              <xm:f>'4 кунлик'!C18:F18</xm:f>
              <xm:sqref>G18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кунлик'!C5:F5</xm:f>
              <xm:sqref>G5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кунлик'!H5:K5</xm:f>
              <xm:sqref>L5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кунлик'!H6:K6</xm:f>
              <xm:sqref>L6</xm:sqref>
            </x14:sparkline>
            <x14:sparkline>
              <xm:f>'4 кунлик'!H7:K7</xm:f>
              <xm:sqref>L7</xm:sqref>
            </x14:sparkline>
            <x14:sparkline>
              <xm:f>'4 кунлик'!H8:K8</xm:f>
              <xm:sqref>L8</xm:sqref>
            </x14:sparkline>
            <x14:sparkline>
              <xm:f>'4 кунлик'!H9:K9</xm:f>
              <xm:sqref>L9</xm:sqref>
            </x14:sparkline>
            <x14:sparkline>
              <xm:f>'4 кунлик'!H10:K10</xm:f>
              <xm:sqref>L10</xm:sqref>
            </x14:sparkline>
            <x14:sparkline>
              <xm:f>'4 кунлик'!H11:K11</xm:f>
              <xm:sqref>L11</xm:sqref>
            </x14:sparkline>
            <x14:sparkline>
              <xm:f>'4 кунлик'!H12:K12</xm:f>
              <xm:sqref>L12</xm:sqref>
            </x14:sparkline>
            <x14:sparkline>
              <xm:f>'4 кунлик'!H13:K13</xm:f>
              <xm:sqref>L13</xm:sqref>
            </x14:sparkline>
            <x14:sparkline>
              <xm:f>'4 кунлик'!H14:K14</xm:f>
              <xm:sqref>L14</xm:sqref>
            </x14:sparkline>
            <x14:sparkline>
              <xm:f>'4 кунлик'!H15:K15</xm:f>
              <xm:sqref>L15</xm:sqref>
            </x14:sparkline>
            <x14:sparkline>
              <xm:f>'4 кунлик'!H16:K16</xm:f>
              <xm:sqref>L16</xm:sqref>
            </x14:sparkline>
            <x14:sparkline>
              <xm:f>'4 кунлик'!H17:K17</xm:f>
              <xm:sqref>L17</xm:sqref>
            </x14:sparkline>
            <x14:sparkline>
              <xm:f>'4 кунлик'!H18:K18</xm:f>
              <xm:sqref>L18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кунлик'!M6:P6</xm:f>
              <xm:sqref>Q6</xm:sqref>
            </x14:sparkline>
            <x14:sparkline>
              <xm:f>'4 кунлик'!M7:P7</xm:f>
              <xm:sqref>Q7</xm:sqref>
            </x14:sparkline>
            <x14:sparkline>
              <xm:f>'4 кунлик'!M8:P8</xm:f>
              <xm:sqref>Q8</xm:sqref>
            </x14:sparkline>
            <x14:sparkline>
              <xm:f>'4 кунлик'!M9:P9</xm:f>
              <xm:sqref>Q9</xm:sqref>
            </x14:sparkline>
            <x14:sparkline>
              <xm:f>'4 кунлик'!M10:P10</xm:f>
              <xm:sqref>Q10</xm:sqref>
            </x14:sparkline>
            <x14:sparkline>
              <xm:f>'4 кунлик'!M11:P11</xm:f>
              <xm:sqref>Q11</xm:sqref>
            </x14:sparkline>
            <x14:sparkline>
              <xm:f>'4 кунлик'!M12:P12</xm:f>
              <xm:sqref>Q12</xm:sqref>
            </x14:sparkline>
            <x14:sparkline>
              <xm:f>'4 кунлик'!M13:P13</xm:f>
              <xm:sqref>Q13</xm:sqref>
            </x14:sparkline>
            <x14:sparkline>
              <xm:f>'4 кунлик'!M14:P14</xm:f>
              <xm:sqref>Q14</xm:sqref>
            </x14:sparkline>
            <x14:sparkline>
              <xm:f>'4 кунлик'!M15:P15</xm:f>
              <xm:sqref>Q15</xm:sqref>
            </x14:sparkline>
            <x14:sparkline>
              <xm:f>'4 кунлик'!M16:P16</xm:f>
              <xm:sqref>Q16</xm:sqref>
            </x14:sparkline>
            <x14:sparkline>
              <xm:f>'4 кунлик'!M17:P17</xm:f>
              <xm:sqref>Q17</xm:sqref>
            </x14:sparkline>
            <x14:sparkline>
              <xm:f>'4 кунлик'!M18:P18</xm:f>
              <xm:sqref>Q18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кунлик'!R6:U6</xm:f>
              <xm:sqref>V6</xm:sqref>
            </x14:sparkline>
            <x14:sparkline>
              <xm:f>'4 кунлик'!R7:U7</xm:f>
              <xm:sqref>V7</xm:sqref>
            </x14:sparkline>
            <x14:sparkline>
              <xm:f>'4 кунлик'!R8:U8</xm:f>
              <xm:sqref>V8</xm:sqref>
            </x14:sparkline>
            <x14:sparkline>
              <xm:f>'4 кунлик'!R9:U9</xm:f>
              <xm:sqref>V9</xm:sqref>
            </x14:sparkline>
            <x14:sparkline>
              <xm:f>'4 кунлик'!R10:U10</xm:f>
              <xm:sqref>V10</xm:sqref>
            </x14:sparkline>
            <x14:sparkline>
              <xm:f>'4 кунлик'!R11:U11</xm:f>
              <xm:sqref>V11</xm:sqref>
            </x14:sparkline>
            <x14:sparkline>
              <xm:f>'4 кунлик'!R12:U12</xm:f>
              <xm:sqref>V12</xm:sqref>
            </x14:sparkline>
            <x14:sparkline>
              <xm:f>'4 кунлик'!R13:U13</xm:f>
              <xm:sqref>V13</xm:sqref>
            </x14:sparkline>
            <x14:sparkline>
              <xm:f>'4 кунлик'!R14:U14</xm:f>
              <xm:sqref>V14</xm:sqref>
            </x14:sparkline>
            <x14:sparkline>
              <xm:f>'4 кунлик'!R15:U15</xm:f>
              <xm:sqref>V15</xm:sqref>
            </x14:sparkline>
            <x14:sparkline>
              <xm:f>'4 кунлик'!R16:U16</xm:f>
              <xm:sqref>V16</xm:sqref>
            </x14:sparkline>
            <x14:sparkline>
              <xm:f>'4 кунлик'!R17:U17</xm:f>
              <xm:sqref>V17</xm:sqref>
            </x14:sparkline>
            <x14:sparkline>
              <xm:f>'4 кунлик'!R18:U18</xm:f>
              <xm:sqref>V18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кунлик'!M5:P5</xm:f>
              <xm:sqref>Q5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кунлик'!R5:U5</xm:f>
              <xm:sqref>V5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кунлик'!W5:Z5</xm:f>
              <xm:sqref>AA5</xm:sqref>
            </x14:sparkline>
          </x14:sparklines>
        </x14:sparklineGroup>
        <x14:sparklineGroup displayEmptyCellsAs="gap" markers="1" high="1" low="1" first="1" last="1" negative="1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'4 кунлик'!W6:Z6</xm:f>
              <xm:sqref>AA6</xm:sqref>
            </x14:sparkline>
            <x14:sparkline>
              <xm:f>'4 кунлик'!W7:Z7</xm:f>
              <xm:sqref>AA7</xm:sqref>
            </x14:sparkline>
            <x14:sparkline>
              <xm:f>'4 кунлик'!W8:Z8</xm:f>
              <xm:sqref>AA8</xm:sqref>
            </x14:sparkline>
            <x14:sparkline>
              <xm:f>'4 кунлик'!W9:Z9</xm:f>
              <xm:sqref>AA9</xm:sqref>
            </x14:sparkline>
            <x14:sparkline>
              <xm:f>'4 кунлик'!W10:Z10</xm:f>
              <xm:sqref>AA10</xm:sqref>
            </x14:sparkline>
            <x14:sparkline>
              <xm:f>'4 кунлик'!W11:Z11</xm:f>
              <xm:sqref>AA11</xm:sqref>
            </x14:sparkline>
            <x14:sparkline>
              <xm:f>'4 кунлик'!W12:Z12</xm:f>
              <xm:sqref>AA12</xm:sqref>
            </x14:sparkline>
            <x14:sparkline>
              <xm:f>'4 кунлик'!W13:Z13</xm:f>
              <xm:sqref>AA13</xm:sqref>
            </x14:sparkline>
            <x14:sparkline>
              <xm:f>'4 кунлик'!W14:Z14</xm:f>
              <xm:sqref>AA14</xm:sqref>
            </x14:sparkline>
            <x14:sparkline>
              <xm:f>'4 кунлик'!W15:Z15</xm:f>
              <xm:sqref>AA15</xm:sqref>
            </x14:sparkline>
            <x14:sparkline>
              <xm:f>'4 кунлик'!W16:Z16</xm:f>
              <xm:sqref>AA16</xm:sqref>
            </x14:sparkline>
            <x14:sparkline>
              <xm:f>'4 кунлик'!W17:Z17</xm:f>
              <xm:sqref>AA17</xm:sqref>
            </x14:sparkline>
            <x14:sparkline>
              <xm:f>'4 кунлик'!W18:Z18</xm:f>
              <xm:sqref>AA18</xm:sqref>
            </x14:sparkline>
          </x14:sparklines>
        </x14:sparklineGroup>
      </x14:sparklineGroup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8"/>
  <sheetViews>
    <sheetView topLeftCell="A953" workbookViewId="0">
      <selection activeCell="D977" sqref="D977"/>
    </sheetView>
  </sheetViews>
  <sheetFormatPr defaultRowHeight="15.75" x14ac:dyDescent="0.25"/>
  <cols>
    <col min="1" max="2" width="9.140625" style="323"/>
    <col min="3" max="3" width="14.5703125" style="323" bestFit="1" customWidth="1"/>
    <col min="4" max="4" width="42.85546875" style="323" customWidth="1"/>
    <col min="5" max="6" width="9.140625" style="323"/>
    <col min="7" max="7" width="27.28515625" style="323" bestFit="1" customWidth="1"/>
    <col min="8" max="8" width="27.85546875" style="323" bestFit="1" customWidth="1"/>
    <col min="9" max="16384" width="9.140625" style="323"/>
  </cols>
  <sheetData>
    <row r="1" spans="1:10" x14ac:dyDescent="0.25">
      <c r="A1" s="322"/>
      <c r="B1" s="322"/>
      <c r="C1" s="322"/>
      <c r="D1" s="322"/>
      <c r="E1" s="322"/>
      <c r="F1" s="322"/>
      <c r="G1" s="322"/>
      <c r="H1" s="322"/>
      <c r="I1" s="322"/>
      <c r="J1" s="322"/>
    </row>
    <row r="2" spans="1:10" s="322" customFormat="1" x14ac:dyDescent="0.25">
      <c r="A2" s="322" t="s">
        <v>2242</v>
      </c>
      <c r="B2" s="322" t="s">
        <v>2243</v>
      </c>
      <c r="C2" s="322" t="s">
        <v>2244</v>
      </c>
      <c r="D2" s="322" t="s">
        <v>2245</v>
      </c>
      <c r="E2" s="322" t="s">
        <v>2246</v>
      </c>
      <c r="F2" s="322" t="s">
        <v>2247</v>
      </c>
      <c r="G2" s="322" t="s">
        <v>2248</v>
      </c>
      <c r="H2" s="322" t="s">
        <v>2249</v>
      </c>
      <c r="I2" s="322" t="s">
        <v>2250</v>
      </c>
      <c r="J2" s="322" t="s">
        <v>2251</v>
      </c>
    </row>
    <row r="3" spans="1:10" x14ac:dyDescent="0.25">
      <c r="A3" s="323" t="s">
        <v>2</v>
      </c>
      <c r="B3" s="323" t="s">
        <v>99</v>
      </c>
      <c r="C3" s="323">
        <v>200206433</v>
      </c>
      <c r="D3" s="323" t="s">
        <v>2252</v>
      </c>
      <c r="E3" s="323">
        <v>2023</v>
      </c>
      <c r="F3" s="323" t="s">
        <v>2253</v>
      </c>
      <c r="G3" s="323">
        <v>8</v>
      </c>
      <c r="H3" s="323" t="s">
        <v>2254</v>
      </c>
      <c r="I3" s="323" t="s">
        <v>2255</v>
      </c>
    </row>
    <row r="4" spans="1:10" x14ac:dyDescent="0.25">
      <c r="A4" s="323" t="s">
        <v>2</v>
      </c>
      <c r="B4" s="323" t="s">
        <v>2256</v>
      </c>
      <c r="C4" s="323">
        <v>203385795</v>
      </c>
      <c r="D4" s="323" t="s">
        <v>2257</v>
      </c>
      <c r="E4" s="323">
        <v>2023</v>
      </c>
      <c r="F4" s="323" t="s">
        <v>2253</v>
      </c>
      <c r="G4" s="323">
        <v>1</v>
      </c>
      <c r="H4" s="323" t="s">
        <v>2254</v>
      </c>
      <c r="I4" s="323" t="s">
        <v>2258</v>
      </c>
    </row>
    <row r="5" spans="1:10" x14ac:dyDescent="0.25">
      <c r="A5" s="323" t="s">
        <v>2</v>
      </c>
      <c r="B5" s="323" t="s">
        <v>5</v>
      </c>
      <c r="C5" s="323">
        <v>200426864</v>
      </c>
      <c r="D5" s="323" t="s">
        <v>2259</v>
      </c>
      <c r="E5" s="323">
        <v>2023</v>
      </c>
      <c r="F5" s="323" t="s">
        <v>2253</v>
      </c>
      <c r="G5" s="323">
        <v>1</v>
      </c>
      <c r="H5" s="323" t="s">
        <v>2260</v>
      </c>
      <c r="I5" s="323" t="s">
        <v>2255</v>
      </c>
    </row>
    <row r="6" spans="1:10" x14ac:dyDescent="0.25">
      <c r="A6" s="323" t="s">
        <v>2</v>
      </c>
      <c r="B6" s="323" t="s">
        <v>3</v>
      </c>
      <c r="C6" s="323">
        <v>206768102</v>
      </c>
      <c r="D6" s="323" t="s">
        <v>2261</v>
      </c>
      <c r="E6" s="323">
        <v>2023</v>
      </c>
      <c r="F6" s="323" t="s">
        <v>2253</v>
      </c>
      <c r="G6" s="323">
        <v>2</v>
      </c>
      <c r="H6" s="323" t="s">
        <v>2260</v>
      </c>
      <c r="I6" s="323" t="s">
        <v>2255</v>
      </c>
    </row>
    <row r="7" spans="1:10" x14ac:dyDescent="0.25">
      <c r="A7" s="323" t="s">
        <v>2</v>
      </c>
      <c r="B7" s="323" t="s">
        <v>2262</v>
      </c>
      <c r="C7" s="323">
        <v>309880514</v>
      </c>
      <c r="D7" s="323" t="s">
        <v>2263</v>
      </c>
      <c r="E7" s="323">
        <v>2023</v>
      </c>
      <c r="F7" s="323" t="s">
        <v>2253</v>
      </c>
      <c r="G7" s="323">
        <v>2</v>
      </c>
      <c r="H7" s="323" t="s">
        <v>2260</v>
      </c>
      <c r="I7" s="323" t="s">
        <v>2255</v>
      </c>
    </row>
    <row r="8" spans="1:10" x14ac:dyDescent="0.25">
      <c r="A8" s="323" t="s">
        <v>2</v>
      </c>
      <c r="B8" s="323" t="s">
        <v>3</v>
      </c>
      <c r="C8" s="323">
        <v>202006736</v>
      </c>
      <c r="D8" s="323" t="s">
        <v>2264</v>
      </c>
      <c r="E8" s="323">
        <v>2023</v>
      </c>
      <c r="F8" s="323" t="s">
        <v>2253</v>
      </c>
      <c r="G8" s="323">
        <v>16</v>
      </c>
      <c r="H8" s="323" t="s">
        <v>2260</v>
      </c>
      <c r="I8" s="323" t="s">
        <v>2255</v>
      </c>
    </row>
    <row r="9" spans="1:10" x14ac:dyDescent="0.25">
      <c r="A9" s="323" t="s">
        <v>2</v>
      </c>
      <c r="B9" s="323" t="s">
        <v>2256</v>
      </c>
      <c r="C9" s="323">
        <v>207303054</v>
      </c>
      <c r="D9" s="323" t="s">
        <v>2265</v>
      </c>
      <c r="E9" s="323">
        <v>2023</v>
      </c>
      <c r="F9" s="323" t="s">
        <v>2253</v>
      </c>
      <c r="G9" s="323">
        <v>1</v>
      </c>
      <c r="H9" s="323" t="s">
        <v>2260</v>
      </c>
      <c r="I9" s="323" t="s">
        <v>2258</v>
      </c>
    </row>
    <row r="10" spans="1:10" x14ac:dyDescent="0.25">
      <c r="A10" s="323" t="s">
        <v>2</v>
      </c>
      <c r="B10" s="323" t="s">
        <v>3</v>
      </c>
      <c r="C10" s="323">
        <v>203173244</v>
      </c>
      <c r="D10" s="323" t="s">
        <v>2266</v>
      </c>
      <c r="E10" s="323">
        <v>2023</v>
      </c>
      <c r="F10" s="323" t="s">
        <v>2253</v>
      </c>
      <c r="G10" s="323">
        <v>3</v>
      </c>
      <c r="H10" s="323" t="s">
        <v>2260</v>
      </c>
      <c r="I10" s="323" t="s">
        <v>2255</v>
      </c>
    </row>
    <row r="11" spans="1:10" x14ac:dyDescent="0.25">
      <c r="A11" s="323" t="s">
        <v>2</v>
      </c>
      <c r="B11" s="323" t="s">
        <v>8</v>
      </c>
      <c r="C11" s="323">
        <v>206906056</v>
      </c>
      <c r="D11" s="323" t="s">
        <v>2267</v>
      </c>
      <c r="E11" s="323">
        <v>2023</v>
      </c>
      <c r="F11" s="323" t="s">
        <v>2253</v>
      </c>
      <c r="G11" s="323">
        <v>1</v>
      </c>
      <c r="H11" s="323" t="s">
        <v>2260</v>
      </c>
      <c r="I11" s="323" t="s">
        <v>2255</v>
      </c>
    </row>
    <row r="12" spans="1:10" x14ac:dyDescent="0.25">
      <c r="A12" s="323" t="s">
        <v>2</v>
      </c>
      <c r="B12" s="323" t="s">
        <v>8</v>
      </c>
      <c r="C12" s="323">
        <v>306695129</v>
      </c>
      <c r="D12" s="323" t="s">
        <v>2268</v>
      </c>
      <c r="E12" s="323">
        <v>2023</v>
      </c>
      <c r="F12" s="323" t="s">
        <v>2253</v>
      </c>
      <c r="G12" s="323">
        <v>2</v>
      </c>
      <c r="H12" s="323" t="s">
        <v>2260</v>
      </c>
      <c r="I12" s="323" t="s">
        <v>2255</v>
      </c>
    </row>
    <row r="13" spans="1:10" x14ac:dyDescent="0.25">
      <c r="A13" s="323" t="s">
        <v>2</v>
      </c>
      <c r="B13" s="323" t="s">
        <v>7</v>
      </c>
      <c r="C13" s="323">
        <v>203286863</v>
      </c>
      <c r="D13" s="323" t="s">
        <v>2269</v>
      </c>
      <c r="E13" s="323">
        <v>2023</v>
      </c>
      <c r="F13" s="323" t="s">
        <v>2253</v>
      </c>
      <c r="G13" s="323">
        <v>1</v>
      </c>
      <c r="H13" s="323" t="s">
        <v>2260</v>
      </c>
      <c r="I13" s="323" t="s">
        <v>2255</v>
      </c>
    </row>
    <row r="14" spans="1:10" x14ac:dyDescent="0.25">
      <c r="A14" s="323" t="s">
        <v>2</v>
      </c>
      <c r="B14" s="323" t="s">
        <v>5</v>
      </c>
      <c r="C14" s="323">
        <v>206959251</v>
      </c>
      <c r="D14" s="323" t="s">
        <v>2270</v>
      </c>
      <c r="E14" s="323">
        <v>2023</v>
      </c>
      <c r="F14" s="323" t="s">
        <v>2253</v>
      </c>
      <c r="G14" s="323">
        <v>2</v>
      </c>
      <c r="H14" s="323" t="s">
        <v>2260</v>
      </c>
      <c r="I14" s="323" t="s">
        <v>2255</v>
      </c>
    </row>
    <row r="15" spans="1:10" x14ac:dyDescent="0.25">
      <c r="A15" s="323" t="s">
        <v>2</v>
      </c>
      <c r="B15" s="323" t="s">
        <v>6</v>
      </c>
      <c r="C15" s="323">
        <v>205445236</v>
      </c>
      <c r="D15" s="323" t="s">
        <v>2271</v>
      </c>
      <c r="E15" s="323">
        <v>2023</v>
      </c>
      <c r="F15" s="323" t="s">
        <v>2253</v>
      </c>
      <c r="G15" s="323">
        <v>1</v>
      </c>
      <c r="H15" s="323" t="s">
        <v>2260</v>
      </c>
      <c r="I15" s="323" t="s">
        <v>2255</v>
      </c>
    </row>
    <row r="16" spans="1:10" x14ac:dyDescent="0.25">
      <c r="A16" s="323" t="s">
        <v>2</v>
      </c>
      <c r="B16" s="323" t="s">
        <v>3</v>
      </c>
      <c r="C16" s="323">
        <v>200420034</v>
      </c>
      <c r="D16" s="323" t="s">
        <v>2272</v>
      </c>
      <c r="E16" s="323">
        <v>2023</v>
      </c>
      <c r="F16" s="323" t="s">
        <v>2253</v>
      </c>
      <c r="G16" s="323">
        <v>7</v>
      </c>
      <c r="H16" s="323" t="s">
        <v>2273</v>
      </c>
      <c r="I16" s="323" t="s">
        <v>2255</v>
      </c>
    </row>
    <row r="17" spans="1:9" x14ac:dyDescent="0.25">
      <c r="A17" s="323" t="s">
        <v>2</v>
      </c>
      <c r="B17" s="323" t="s">
        <v>8</v>
      </c>
      <c r="C17" s="323">
        <v>206905975</v>
      </c>
      <c r="D17" s="323" t="s">
        <v>2274</v>
      </c>
      <c r="E17" s="323">
        <v>2023</v>
      </c>
      <c r="F17" s="323" t="s">
        <v>2253</v>
      </c>
      <c r="G17" s="323">
        <v>2</v>
      </c>
      <c r="H17" s="323" t="s">
        <v>2273</v>
      </c>
      <c r="I17" s="323" t="s">
        <v>2255</v>
      </c>
    </row>
    <row r="18" spans="1:9" x14ac:dyDescent="0.25">
      <c r="A18" s="323" t="s">
        <v>2</v>
      </c>
      <c r="B18" s="323" t="s">
        <v>2256</v>
      </c>
      <c r="C18" s="323">
        <v>206882895</v>
      </c>
      <c r="D18" s="323" t="s">
        <v>2275</v>
      </c>
      <c r="E18" s="323">
        <v>2023</v>
      </c>
      <c r="F18" s="323" t="s">
        <v>2253</v>
      </c>
      <c r="G18" s="323">
        <v>1</v>
      </c>
      <c r="H18" s="323" t="s">
        <v>2273</v>
      </c>
      <c r="I18" s="323" t="s">
        <v>2258</v>
      </c>
    </row>
    <row r="19" spans="1:9" x14ac:dyDescent="0.25">
      <c r="A19" s="323" t="s">
        <v>2</v>
      </c>
      <c r="B19" s="323" t="s">
        <v>10</v>
      </c>
      <c r="C19" s="323">
        <v>200429646</v>
      </c>
      <c r="D19" s="323" t="s">
        <v>2276</v>
      </c>
      <c r="E19" s="323">
        <v>2023</v>
      </c>
      <c r="F19" s="323" t="s">
        <v>2253</v>
      </c>
      <c r="G19" s="323">
        <v>2</v>
      </c>
      <c r="H19" s="323" t="s">
        <v>2273</v>
      </c>
      <c r="I19" s="323" t="s">
        <v>2255</v>
      </c>
    </row>
    <row r="20" spans="1:9" x14ac:dyDescent="0.25">
      <c r="A20" s="323" t="s">
        <v>2</v>
      </c>
      <c r="B20" s="323" t="s">
        <v>14</v>
      </c>
      <c r="C20" s="323">
        <v>203303635</v>
      </c>
      <c r="D20" s="323" t="s">
        <v>2277</v>
      </c>
      <c r="E20" s="323">
        <v>2023</v>
      </c>
      <c r="F20" s="323" t="s">
        <v>2253</v>
      </c>
      <c r="G20" s="323">
        <v>2</v>
      </c>
      <c r="H20" s="323" t="s">
        <v>2273</v>
      </c>
      <c r="I20" s="323" t="s">
        <v>2258</v>
      </c>
    </row>
    <row r="21" spans="1:9" x14ac:dyDescent="0.25">
      <c r="A21" s="323" t="s">
        <v>2</v>
      </c>
      <c r="B21" s="323" t="s">
        <v>2262</v>
      </c>
      <c r="C21" s="323">
        <v>207122122</v>
      </c>
      <c r="D21" s="323" t="s">
        <v>2278</v>
      </c>
      <c r="E21" s="323">
        <v>2023</v>
      </c>
      <c r="F21" s="323" t="s">
        <v>2253</v>
      </c>
      <c r="G21" s="323">
        <v>1</v>
      </c>
      <c r="H21" s="323" t="s">
        <v>2273</v>
      </c>
      <c r="I21" s="323" t="s">
        <v>2255</v>
      </c>
    </row>
    <row r="22" spans="1:9" x14ac:dyDescent="0.25">
      <c r="A22" s="323" t="s">
        <v>2</v>
      </c>
      <c r="B22" s="323" t="s">
        <v>2256</v>
      </c>
      <c r="C22" s="323">
        <v>203404629</v>
      </c>
      <c r="D22" s="323" t="s">
        <v>2279</v>
      </c>
      <c r="E22" s="323">
        <v>2023</v>
      </c>
      <c r="F22" s="323" t="s">
        <v>2253</v>
      </c>
      <c r="G22" s="323">
        <v>1</v>
      </c>
      <c r="H22" s="323" t="s">
        <v>2273</v>
      </c>
      <c r="I22" s="323" t="s">
        <v>2258</v>
      </c>
    </row>
    <row r="23" spans="1:9" x14ac:dyDescent="0.25">
      <c r="A23" s="323" t="s">
        <v>2</v>
      </c>
      <c r="B23" s="323" t="s">
        <v>3</v>
      </c>
      <c r="C23" s="323">
        <v>203435764</v>
      </c>
      <c r="D23" s="323" t="s">
        <v>2280</v>
      </c>
      <c r="E23" s="323">
        <v>2023</v>
      </c>
      <c r="F23" s="323" t="s">
        <v>2253</v>
      </c>
      <c r="G23" s="323">
        <v>7</v>
      </c>
      <c r="H23" s="323" t="s">
        <v>2281</v>
      </c>
      <c r="I23" s="323" t="s">
        <v>2255</v>
      </c>
    </row>
    <row r="24" spans="1:9" x14ac:dyDescent="0.25">
      <c r="A24" s="323" t="s">
        <v>2</v>
      </c>
      <c r="B24" s="323" t="s">
        <v>14</v>
      </c>
      <c r="C24" s="323">
        <v>206918738</v>
      </c>
      <c r="D24" s="323" t="s">
        <v>2282</v>
      </c>
      <c r="E24" s="323">
        <v>2023</v>
      </c>
      <c r="F24" s="323" t="s">
        <v>2253</v>
      </c>
      <c r="G24" s="323">
        <v>3</v>
      </c>
      <c r="H24" s="323" t="s">
        <v>2281</v>
      </c>
      <c r="I24" s="323" t="s">
        <v>2258</v>
      </c>
    </row>
    <row r="25" spans="1:9" x14ac:dyDescent="0.25">
      <c r="A25" s="323" t="s">
        <v>2</v>
      </c>
      <c r="B25" s="323" t="s">
        <v>6</v>
      </c>
      <c r="C25" s="323">
        <v>207099720</v>
      </c>
      <c r="D25" s="323" t="s">
        <v>2283</v>
      </c>
      <c r="E25" s="323">
        <v>2023</v>
      </c>
      <c r="F25" s="323" t="s">
        <v>2253</v>
      </c>
      <c r="G25" s="323">
        <v>2</v>
      </c>
      <c r="H25" s="323" t="s">
        <v>2281</v>
      </c>
      <c r="I25" s="323" t="s">
        <v>2255</v>
      </c>
    </row>
    <row r="26" spans="1:9" x14ac:dyDescent="0.25">
      <c r="A26" s="323" t="s">
        <v>2</v>
      </c>
      <c r="B26" s="323" t="s">
        <v>3</v>
      </c>
      <c r="C26" s="323">
        <v>207196481</v>
      </c>
      <c r="D26" s="323" t="s">
        <v>2284</v>
      </c>
      <c r="E26" s="323">
        <v>2023</v>
      </c>
      <c r="F26" s="323" t="s">
        <v>2253</v>
      </c>
      <c r="G26" s="323">
        <v>1</v>
      </c>
      <c r="H26" s="323" t="s">
        <v>2281</v>
      </c>
      <c r="I26" s="323" t="s">
        <v>2255</v>
      </c>
    </row>
    <row r="27" spans="1:9" x14ac:dyDescent="0.25">
      <c r="A27" s="323" t="s">
        <v>2</v>
      </c>
      <c r="B27" s="323" t="s">
        <v>3</v>
      </c>
      <c r="C27" s="323">
        <v>201989155</v>
      </c>
      <c r="D27" s="323" t="s">
        <v>2285</v>
      </c>
      <c r="E27" s="323">
        <v>2023</v>
      </c>
      <c r="F27" s="323" t="s">
        <v>2253</v>
      </c>
      <c r="G27" s="323">
        <v>31</v>
      </c>
      <c r="H27" s="323" t="s">
        <v>2281</v>
      </c>
      <c r="I27" s="323" t="s">
        <v>2255</v>
      </c>
    </row>
    <row r="28" spans="1:9" x14ac:dyDescent="0.25">
      <c r="A28" s="323" t="s">
        <v>2</v>
      </c>
      <c r="B28" s="323" t="s">
        <v>6</v>
      </c>
      <c r="C28" s="323">
        <v>207099744</v>
      </c>
      <c r="D28" s="323" t="s">
        <v>2286</v>
      </c>
      <c r="E28" s="323">
        <v>2023</v>
      </c>
      <c r="F28" s="323" t="s">
        <v>2253</v>
      </c>
      <c r="G28" s="323">
        <v>2</v>
      </c>
      <c r="H28" s="323" t="s">
        <v>2281</v>
      </c>
      <c r="I28" s="323" t="s">
        <v>2255</v>
      </c>
    </row>
    <row r="29" spans="1:9" x14ac:dyDescent="0.25">
      <c r="A29" s="323" t="s">
        <v>2</v>
      </c>
      <c r="B29" s="323" t="s">
        <v>2256</v>
      </c>
      <c r="C29" s="323">
        <v>203426695</v>
      </c>
      <c r="D29" s="323" t="s">
        <v>2287</v>
      </c>
      <c r="E29" s="323">
        <v>2023</v>
      </c>
      <c r="F29" s="323" t="s">
        <v>2253</v>
      </c>
      <c r="G29" s="323">
        <v>4</v>
      </c>
      <c r="H29" s="323" t="s">
        <v>2281</v>
      </c>
      <c r="I29" s="323" t="s">
        <v>2258</v>
      </c>
    </row>
    <row r="30" spans="1:9" x14ac:dyDescent="0.25">
      <c r="A30" s="323" t="s">
        <v>2</v>
      </c>
      <c r="B30" s="323" t="s">
        <v>8</v>
      </c>
      <c r="C30" s="323">
        <v>200407848</v>
      </c>
      <c r="D30" s="323" t="s">
        <v>2288</v>
      </c>
      <c r="E30" s="323">
        <v>2023</v>
      </c>
      <c r="F30" s="323" t="s">
        <v>2253</v>
      </c>
      <c r="G30" s="323">
        <v>5</v>
      </c>
      <c r="H30" s="323" t="s">
        <v>2281</v>
      </c>
      <c r="I30" s="323" t="s">
        <v>2255</v>
      </c>
    </row>
    <row r="31" spans="1:9" x14ac:dyDescent="0.25">
      <c r="A31" s="323" t="s">
        <v>2</v>
      </c>
      <c r="B31" s="323" t="s">
        <v>2289</v>
      </c>
      <c r="C31" s="323">
        <v>200407848</v>
      </c>
      <c r="D31" s="323" t="s">
        <v>2288</v>
      </c>
      <c r="E31" s="323">
        <v>2023</v>
      </c>
      <c r="F31" s="323" t="s">
        <v>2253</v>
      </c>
      <c r="G31" s="323">
        <v>5</v>
      </c>
      <c r="H31" s="323" t="s">
        <v>2281</v>
      </c>
      <c r="I31" s="323" t="s">
        <v>2255</v>
      </c>
    </row>
    <row r="32" spans="1:9" x14ac:dyDescent="0.25">
      <c r="A32" s="323" t="s">
        <v>2</v>
      </c>
      <c r="B32" s="323" t="s">
        <v>3</v>
      </c>
      <c r="C32" s="323">
        <v>200407848</v>
      </c>
      <c r="D32" s="323" t="s">
        <v>2288</v>
      </c>
      <c r="E32" s="323">
        <v>2023</v>
      </c>
      <c r="F32" s="323" t="s">
        <v>2253</v>
      </c>
      <c r="G32" s="323">
        <v>5</v>
      </c>
      <c r="H32" s="323" t="s">
        <v>2281</v>
      </c>
      <c r="I32" s="323" t="s">
        <v>2255</v>
      </c>
    </row>
    <row r="33" spans="1:9" x14ac:dyDescent="0.25">
      <c r="A33" s="323" t="s">
        <v>2</v>
      </c>
      <c r="B33" s="323" t="s">
        <v>2262</v>
      </c>
      <c r="C33" s="323">
        <v>200407848</v>
      </c>
      <c r="D33" s="323" t="s">
        <v>2288</v>
      </c>
      <c r="E33" s="323">
        <v>2023</v>
      </c>
      <c r="F33" s="323" t="s">
        <v>2253</v>
      </c>
      <c r="G33" s="323">
        <v>5</v>
      </c>
      <c r="H33" s="323" t="s">
        <v>2281</v>
      </c>
      <c r="I33" s="323" t="s">
        <v>2255</v>
      </c>
    </row>
    <row r="34" spans="1:9" x14ac:dyDescent="0.25">
      <c r="A34" s="323" t="s">
        <v>2</v>
      </c>
      <c r="B34" s="323" t="s">
        <v>99</v>
      </c>
      <c r="C34" s="323">
        <v>200407848</v>
      </c>
      <c r="D34" s="323" t="s">
        <v>2288</v>
      </c>
      <c r="E34" s="323">
        <v>2023</v>
      </c>
      <c r="F34" s="323" t="s">
        <v>2253</v>
      </c>
      <c r="G34" s="323">
        <v>5</v>
      </c>
      <c r="H34" s="323" t="s">
        <v>2281</v>
      </c>
      <c r="I34" s="323" t="s">
        <v>2255</v>
      </c>
    </row>
    <row r="35" spans="1:9" x14ac:dyDescent="0.25">
      <c r="A35" s="323" t="s">
        <v>2</v>
      </c>
      <c r="B35" s="323" t="s">
        <v>14</v>
      </c>
      <c r="C35" s="323">
        <v>305406218</v>
      </c>
      <c r="D35" s="323" t="s">
        <v>2290</v>
      </c>
      <c r="E35" s="323">
        <v>2023</v>
      </c>
      <c r="F35" s="323" t="s">
        <v>2253</v>
      </c>
      <c r="G35" s="323">
        <v>2</v>
      </c>
      <c r="H35" s="323" t="s">
        <v>2281</v>
      </c>
      <c r="I35" s="323" t="s">
        <v>2258</v>
      </c>
    </row>
    <row r="36" spans="1:9" x14ac:dyDescent="0.25">
      <c r="A36" s="323" t="s">
        <v>2</v>
      </c>
      <c r="B36" s="323" t="s">
        <v>3</v>
      </c>
      <c r="C36" s="323">
        <v>203230474</v>
      </c>
      <c r="D36" s="323" t="s">
        <v>2291</v>
      </c>
      <c r="E36" s="323">
        <v>2023</v>
      </c>
      <c r="F36" s="323" t="s">
        <v>2253</v>
      </c>
      <c r="G36" s="323">
        <v>1</v>
      </c>
      <c r="H36" s="323" t="s">
        <v>2281</v>
      </c>
      <c r="I36" s="323" t="s">
        <v>2255</v>
      </c>
    </row>
    <row r="37" spans="1:9" x14ac:dyDescent="0.25">
      <c r="A37" s="323" t="s">
        <v>2</v>
      </c>
      <c r="B37" s="323" t="s">
        <v>14</v>
      </c>
      <c r="C37" s="323">
        <v>203454661</v>
      </c>
      <c r="D37" s="323" t="s">
        <v>2292</v>
      </c>
      <c r="E37" s="323">
        <v>2023</v>
      </c>
      <c r="F37" s="323" t="s">
        <v>2253</v>
      </c>
      <c r="G37" s="323">
        <v>2</v>
      </c>
      <c r="H37" s="323" t="s">
        <v>2281</v>
      </c>
      <c r="I37" s="323" t="s">
        <v>2258</v>
      </c>
    </row>
    <row r="38" spans="1:9" x14ac:dyDescent="0.25">
      <c r="A38" s="323" t="s">
        <v>2</v>
      </c>
      <c r="B38" s="323" t="s">
        <v>12</v>
      </c>
      <c r="C38" s="323">
        <v>201544947</v>
      </c>
      <c r="D38" s="323" t="s">
        <v>2293</v>
      </c>
      <c r="E38" s="323">
        <v>2023</v>
      </c>
      <c r="F38" s="323" t="s">
        <v>2253</v>
      </c>
      <c r="G38" s="323">
        <v>3</v>
      </c>
      <c r="H38" s="323" t="s">
        <v>2281</v>
      </c>
      <c r="I38" s="323" t="s">
        <v>2255</v>
      </c>
    </row>
    <row r="39" spans="1:9" x14ac:dyDescent="0.25">
      <c r="A39" s="323" t="s">
        <v>2</v>
      </c>
      <c r="B39" s="323" t="s">
        <v>3</v>
      </c>
      <c r="C39" s="323">
        <v>205260966</v>
      </c>
      <c r="D39" s="323" t="s">
        <v>2294</v>
      </c>
      <c r="E39" s="323">
        <v>2023</v>
      </c>
      <c r="F39" s="323" t="s">
        <v>2253</v>
      </c>
      <c r="G39" s="323">
        <v>5</v>
      </c>
      <c r="H39" s="323" t="s">
        <v>2281</v>
      </c>
      <c r="I39" s="323" t="s">
        <v>2255</v>
      </c>
    </row>
    <row r="40" spans="1:9" x14ac:dyDescent="0.25">
      <c r="A40" s="323" t="s">
        <v>2</v>
      </c>
      <c r="B40" s="323" t="s">
        <v>3</v>
      </c>
      <c r="C40" s="323">
        <v>207069963</v>
      </c>
      <c r="D40" s="323" t="s">
        <v>2295</v>
      </c>
      <c r="E40" s="323">
        <v>2023</v>
      </c>
      <c r="F40" s="323" t="s">
        <v>2253</v>
      </c>
      <c r="G40" s="323">
        <v>2</v>
      </c>
      <c r="H40" s="323" t="s">
        <v>2281</v>
      </c>
      <c r="I40" s="323" t="s">
        <v>2255</v>
      </c>
    </row>
    <row r="41" spans="1:9" x14ac:dyDescent="0.25">
      <c r="A41" s="323" t="s">
        <v>2</v>
      </c>
      <c r="B41" s="323" t="s">
        <v>10</v>
      </c>
      <c r="C41" s="323">
        <v>200429639</v>
      </c>
      <c r="D41" s="323" t="s">
        <v>2296</v>
      </c>
      <c r="E41" s="323">
        <v>2023</v>
      </c>
      <c r="F41" s="323" t="s">
        <v>2253</v>
      </c>
      <c r="G41" s="323">
        <v>7</v>
      </c>
      <c r="H41" s="323" t="s">
        <v>2281</v>
      </c>
      <c r="I41" s="323" t="s">
        <v>2255</v>
      </c>
    </row>
    <row r="42" spans="1:9" x14ac:dyDescent="0.25">
      <c r="A42" s="323" t="s">
        <v>2</v>
      </c>
      <c r="B42" s="323" t="s">
        <v>2262</v>
      </c>
      <c r="C42" s="323">
        <v>207051583</v>
      </c>
      <c r="D42" s="323" t="s">
        <v>2297</v>
      </c>
      <c r="E42" s="323">
        <v>2023</v>
      </c>
      <c r="F42" s="323" t="s">
        <v>2253</v>
      </c>
      <c r="G42" s="323">
        <v>1</v>
      </c>
      <c r="H42" s="323" t="s">
        <v>2281</v>
      </c>
      <c r="I42" s="323" t="s">
        <v>2255</v>
      </c>
    </row>
    <row r="43" spans="1:9" x14ac:dyDescent="0.25">
      <c r="A43" s="323" t="s">
        <v>2</v>
      </c>
      <c r="B43" s="323" t="s">
        <v>5</v>
      </c>
      <c r="C43" s="323">
        <v>207130152</v>
      </c>
      <c r="D43" s="323" t="s">
        <v>2298</v>
      </c>
      <c r="E43" s="323">
        <v>2023</v>
      </c>
      <c r="F43" s="323" t="s">
        <v>2253</v>
      </c>
      <c r="G43" s="323">
        <v>1</v>
      </c>
      <c r="H43" s="323" t="s">
        <v>2281</v>
      </c>
      <c r="I43" s="323" t="s">
        <v>2255</v>
      </c>
    </row>
    <row r="44" spans="1:9" x14ac:dyDescent="0.25">
      <c r="A44" s="323" t="s">
        <v>2</v>
      </c>
      <c r="B44" s="323" t="s">
        <v>2256</v>
      </c>
      <c r="C44" s="323">
        <v>203803654</v>
      </c>
      <c r="D44" s="323" t="s">
        <v>2299</v>
      </c>
      <c r="E44" s="323">
        <v>2023</v>
      </c>
      <c r="F44" s="323" t="s">
        <v>2253</v>
      </c>
      <c r="G44" s="323">
        <v>3</v>
      </c>
      <c r="H44" s="323" t="s">
        <v>2281</v>
      </c>
      <c r="I44" s="323" t="s">
        <v>2258</v>
      </c>
    </row>
    <row r="45" spans="1:9" x14ac:dyDescent="0.25">
      <c r="A45" s="323" t="s">
        <v>2</v>
      </c>
      <c r="B45" s="323" t="s">
        <v>3</v>
      </c>
      <c r="C45" s="323">
        <v>207015698</v>
      </c>
      <c r="D45" s="323" t="s">
        <v>2300</v>
      </c>
      <c r="E45" s="323">
        <v>2023</v>
      </c>
      <c r="F45" s="323" t="s">
        <v>2253</v>
      </c>
      <c r="G45" s="323">
        <v>1</v>
      </c>
      <c r="H45" s="323" t="s">
        <v>2281</v>
      </c>
      <c r="I45" s="323" t="s">
        <v>2255</v>
      </c>
    </row>
    <row r="46" spans="1:9" x14ac:dyDescent="0.25">
      <c r="A46" s="323" t="s">
        <v>2</v>
      </c>
      <c r="B46" s="323" t="s">
        <v>12</v>
      </c>
      <c r="C46" s="323">
        <v>206906293</v>
      </c>
      <c r="D46" s="323" t="s">
        <v>2301</v>
      </c>
      <c r="E46" s="323">
        <v>2023</v>
      </c>
      <c r="F46" s="323" t="s">
        <v>2253</v>
      </c>
      <c r="G46" s="323">
        <v>4</v>
      </c>
      <c r="H46" s="323" t="s">
        <v>2281</v>
      </c>
      <c r="I46" s="323" t="s">
        <v>2255</v>
      </c>
    </row>
    <row r="47" spans="1:9" x14ac:dyDescent="0.25">
      <c r="A47" s="323" t="s">
        <v>2</v>
      </c>
      <c r="B47" s="323" t="s">
        <v>10</v>
      </c>
      <c r="C47" s="323">
        <v>203315121</v>
      </c>
      <c r="D47" s="323" t="s">
        <v>2302</v>
      </c>
      <c r="E47" s="323">
        <v>2023</v>
      </c>
      <c r="F47" s="323" t="s">
        <v>2253</v>
      </c>
      <c r="G47" s="323">
        <v>2</v>
      </c>
      <c r="H47" s="323" t="s">
        <v>2281</v>
      </c>
      <c r="I47" s="323" t="s">
        <v>2255</v>
      </c>
    </row>
    <row r="48" spans="1:9" x14ac:dyDescent="0.25">
      <c r="A48" s="323" t="s">
        <v>2</v>
      </c>
      <c r="B48" s="323" t="s">
        <v>7</v>
      </c>
      <c r="C48" s="323">
        <v>200905727</v>
      </c>
      <c r="D48" s="323" t="s">
        <v>2303</v>
      </c>
      <c r="E48" s="323">
        <v>2023</v>
      </c>
      <c r="F48" s="323" t="s">
        <v>2253</v>
      </c>
      <c r="G48" s="323">
        <v>1</v>
      </c>
      <c r="H48" s="323" t="s">
        <v>2281</v>
      </c>
      <c r="I48" s="323" t="s">
        <v>2255</v>
      </c>
    </row>
    <row r="49" spans="1:10" x14ac:dyDescent="0.25">
      <c r="A49" s="323" t="s">
        <v>2</v>
      </c>
      <c r="B49" s="323" t="s">
        <v>12</v>
      </c>
      <c r="C49" s="323">
        <v>206905564</v>
      </c>
      <c r="D49" s="323" t="s">
        <v>2304</v>
      </c>
      <c r="E49" s="323">
        <v>2023</v>
      </c>
      <c r="F49" s="323" t="s">
        <v>2253</v>
      </c>
      <c r="G49" s="323">
        <v>1</v>
      </c>
      <c r="H49" s="323" t="s">
        <v>2281</v>
      </c>
      <c r="I49" s="323" t="s">
        <v>2255</v>
      </c>
    </row>
    <row r="50" spans="1:10" x14ac:dyDescent="0.25">
      <c r="A50" s="323" t="s">
        <v>2</v>
      </c>
      <c r="B50" s="323" t="s">
        <v>3</v>
      </c>
      <c r="C50" s="323">
        <v>202583606</v>
      </c>
      <c r="D50" s="323" t="s">
        <v>2305</v>
      </c>
      <c r="E50" s="323">
        <v>2023</v>
      </c>
      <c r="F50" s="323" t="s">
        <v>2253</v>
      </c>
      <c r="G50" s="323">
        <v>7</v>
      </c>
      <c r="H50" s="323" t="s">
        <v>2281</v>
      </c>
      <c r="I50" s="323" t="s">
        <v>2255</v>
      </c>
    </row>
    <row r="51" spans="1:10" x14ac:dyDescent="0.25">
      <c r="A51" s="323" t="s">
        <v>2</v>
      </c>
      <c r="B51" s="323" t="s">
        <v>5</v>
      </c>
      <c r="C51" s="323">
        <v>203278406</v>
      </c>
      <c r="D51" s="323" t="s">
        <v>2306</v>
      </c>
      <c r="E51" s="323">
        <v>2023</v>
      </c>
      <c r="F51" s="323" t="s">
        <v>2253</v>
      </c>
      <c r="G51" s="323">
        <v>3</v>
      </c>
      <c r="H51" s="323" t="s">
        <v>2281</v>
      </c>
      <c r="I51" s="323" t="s">
        <v>2255</v>
      </c>
    </row>
    <row r="52" spans="1:10" x14ac:dyDescent="0.25">
      <c r="A52" s="323" t="s">
        <v>2</v>
      </c>
      <c r="B52" s="323" t="s">
        <v>3</v>
      </c>
      <c r="C52" s="323">
        <v>207015072</v>
      </c>
      <c r="D52" s="323" t="s">
        <v>2307</v>
      </c>
      <c r="E52" s="323">
        <v>2023</v>
      </c>
      <c r="F52" s="323" t="s">
        <v>2253</v>
      </c>
      <c r="G52" s="323">
        <v>1</v>
      </c>
      <c r="H52" s="323" t="s">
        <v>2281</v>
      </c>
      <c r="I52" s="323" t="s">
        <v>2255</v>
      </c>
    </row>
    <row r="53" spans="1:10" x14ac:dyDescent="0.25">
      <c r="A53" s="323" t="s">
        <v>2</v>
      </c>
      <c r="B53" s="323" t="s">
        <v>14</v>
      </c>
      <c r="C53" s="323">
        <v>201046363</v>
      </c>
      <c r="D53" s="323" t="s">
        <v>2308</v>
      </c>
      <c r="E53" s="323">
        <v>2023</v>
      </c>
      <c r="F53" s="323" t="s">
        <v>2253</v>
      </c>
      <c r="G53" s="323">
        <v>2</v>
      </c>
      <c r="H53" s="323" t="s">
        <v>2281</v>
      </c>
      <c r="I53" s="323" t="s">
        <v>2309</v>
      </c>
      <c r="J53" s="323" t="s">
        <v>2310</v>
      </c>
    </row>
    <row r="54" spans="1:10" x14ac:dyDescent="0.25">
      <c r="A54" s="323" t="s">
        <v>2</v>
      </c>
      <c r="B54" s="323" t="s">
        <v>10</v>
      </c>
      <c r="C54" s="323">
        <v>207085984</v>
      </c>
      <c r="D54" s="323" t="s">
        <v>2311</v>
      </c>
      <c r="E54" s="323">
        <v>2023</v>
      </c>
      <c r="F54" s="323" t="s">
        <v>2253</v>
      </c>
      <c r="G54" s="323">
        <v>1</v>
      </c>
      <c r="H54" s="323" t="s">
        <v>2281</v>
      </c>
      <c r="I54" s="323" t="s">
        <v>2255</v>
      </c>
    </row>
    <row r="55" spans="1:10" x14ac:dyDescent="0.25">
      <c r="A55" s="323" t="s">
        <v>2</v>
      </c>
      <c r="B55" s="323" t="s">
        <v>5</v>
      </c>
      <c r="C55" s="323">
        <v>203234832</v>
      </c>
      <c r="D55" s="323" t="s">
        <v>2312</v>
      </c>
      <c r="E55" s="323">
        <v>2023</v>
      </c>
      <c r="F55" s="323" t="s">
        <v>2253</v>
      </c>
      <c r="G55" s="323">
        <v>2</v>
      </c>
      <c r="H55" s="323" t="s">
        <v>2281</v>
      </c>
      <c r="I55" s="323" t="s">
        <v>2255</v>
      </c>
    </row>
    <row r="56" spans="1:10" x14ac:dyDescent="0.25">
      <c r="A56" s="323" t="s">
        <v>2</v>
      </c>
      <c r="B56" s="323" t="s">
        <v>14</v>
      </c>
      <c r="C56" s="323">
        <v>203303674</v>
      </c>
      <c r="D56" s="323" t="s">
        <v>2313</v>
      </c>
      <c r="E56" s="323">
        <v>2023</v>
      </c>
      <c r="F56" s="323" t="s">
        <v>2253</v>
      </c>
      <c r="G56" s="323">
        <v>3</v>
      </c>
      <c r="H56" s="323" t="s">
        <v>2281</v>
      </c>
      <c r="I56" s="323" t="s">
        <v>2258</v>
      </c>
    </row>
    <row r="57" spans="1:10" x14ac:dyDescent="0.25">
      <c r="A57" s="323" t="s">
        <v>2</v>
      </c>
      <c r="B57" s="323" t="s">
        <v>2289</v>
      </c>
      <c r="C57" s="323">
        <v>206881311</v>
      </c>
      <c r="D57" s="323" t="s">
        <v>2314</v>
      </c>
      <c r="E57" s="323">
        <v>2023</v>
      </c>
      <c r="F57" s="323" t="s">
        <v>2253</v>
      </c>
      <c r="G57" s="323">
        <v>3</v>
      </c>
      <c r="H57" s="323" t="s">
        <v>2281</v>
      </c>
      <c r="I57" s="323" t="s">
        <v>2255</v>
      </c>
    </row>
    <row r="58" spans="1:10" x14ac:dyDescent="0.25">
      <c r="A58" s="323" t="s">
        <v>2</v>
      </c>
      <c r="B58" s="323" t="s">
        <v>2289</v>
      </c>
      <c r="C58" s="323">
        <v>206889119</v>
      </c>
      <c r="D58" s="323" t="s">
        <v>2315</v>
      </c>
      <c r="E58" s="323">
        <v>2023</v>
      </c>
      <c r="F58" s="323" t="s">
        <v>2253</v>
      </c>
      <c r="G58" s="323">
        <v>2</v>
      </c>
      <c r="H58" s="323" t="s">
        <v>2281</v>
      </c>
      <c r="I58" s="323" t="s">
        <v>2255</v>
      </c>
    </row>
    <row r="59" spans="1:10" x14ac:dyDescent="0.25">
      <c r="A59" s="323" t="s">
        <v>2</v>
      </c>
      <c r="B59" s="323" t="s">
        <v>12</v>
      </c>
      <c r="C59" s="323">
        <v>207083314</v>
      </c>
      <c r="D59" s="323" t="s">
        <v>2316</v>
      </c>
      <c r="E59" s="323">
        <v>2023</v>
      </c>
      <c r="F59" s="323" t="s">
        <v>2253</v>
      </c>
      <c r="G59" s="323">
        <v>3</v>
      </c>
      <c r="H59" s="323" t="s">
        <v>2281</v>
      </c>
      <c r="I59" s="323" t="s">
        <v>2255</v>
      </c>
    </row>
    <row r="60" spans="1:10" x14ac:dyDescent="0.25">
      <c r="A60" s="323" t="s">
        <v>2</v>
      </c>
      <c r="B60" s="323" t="s">
        <v>10</v>
      </c>
      <c r="C60" s="323">
        <v>206892449</v>
      </c>
      <c r="D60" s="323" t="s">
        <v>2317</v>
      </c>
      <c r="E60" s="323">
        <v>2023</v>
      </c>
      <c r="F60" s="323" t="s">
        <v>2253</v>
      </c>
      <c r="G60" s="323">
        <v>2</v>
      </c>
      <c r="H60" s="323" t="s">
        <v>2281</v>
      </c>
      <c r="I60" s="323" t="s">
        <v>2255</v>
      </c>
    </row>
    <row r="61" spans="1:10" x14ac:dyDescent="0.25">
      <c r="A61" s="323" t="s">
        <v>2</v>
      </c>
      <c r="B61" s="323" t="s">
        <v>2256</v>
      </c>
      <c r="C61" s="323">
        <v>206882856</v>
      </c>
      <c r="D61" s="323" t="s">
        <v>2277</v>
      </c>
      <c r="E61" s="323">
        <v>2023</v>
      </c>
      <c r="F61" s="323" t="s">
        <v>2253</v>
      </c>
      <c r="G61" s="323">
        <v>3</v>
      </c>
      <c r="H61" s="323" t="s">
        <v>2281</v>
      </c>
      <c r="I61" s="323" t="s">
        <v>2258</v>
      </c>
    </row>
    <row r="62" spans="1:10" x14ac:dyDescent="0.25">
      <c r="A62" s="323" t="s">
        <v>2</v>
      </c>
      <c r="B62" s="323" t="s">
        <v>3</v>
      </c>
      <c r="C62" s="323">
        <v>207168563</v>
      </c>
      <c r="D62" s="323" t="s">
        <v>2318</v>
      </c>
      <c r="E62" s="323">
        <v>2023</v>
      </c>
      <c r="F62" s="323" t="s">
        <v>2253</v>
      </c>
      <c r="G62" s="323">
        <v>1</v>
      </c>
      <c r="H62" s="323" t="s">
        <v>2281</v>
      </c>
      <c r="I62" s="323" t="s">
        <v>2255</v>
      </c>
    </row>
    <row r="63" spans="1:10" x14ac:dyDescent="0.25">
      <c r="A63" s="323" t="s">
        <v>2</v>
      </c>
      <c r="B63" s="323" t="s">
        <v>14</v>
      </c>
      <c r="C63" s="323">
        <v>203303643</v>
      </c>
      <c r="D63" s="323" t="s">
        <v>2319</v>
      </c>
      <c r="E63" s="323">
        <v>2023</v>
      </c>
      <c r="F63" s="323" t="s">
        <v>2253</v>
      </c>
      <c r="G63" s="323">
        <v>4</v>
      </c>
      <c r="H63" s="323" t="s">
        <v>2281</v>
      </c>
      <c r="I63" s="323" t="s">
        <v>2258</v>
      </c>
    </row>
    <row r="64" spans="1:10" x14ac:dyDescent="0.25">
      <c r="A64" s="323" t="s">
        <v>2</v>
      </c>
      <c r="B64" s="323" t="s">
        <v>12</v>
      </c>
      <c r="C64" s="323">
        <v>307998138</v>
      </c>
      <c r="D64" s="323" t="s">
        <v>2320</v>
      </c>
      <c r="E64" s="323">
        <v>2023</v>
      </c>
      <c r="F64" s="323" t="s">
        <v>2253</v>
      </c>
      <c r="G64" s="323">
        <v>1</v>
      </c>
      <c r="H64" s="323" t="s">
        <v>2281</v>
      </c>
      <c r="I64" s="323" t="s">
        <v>2255</v>
      </c>
    </row>
    <row r="65" spans="1:9" x14ac:dyDescent="0.25">
      <c r="A65" s="323" t="s">
        <v>2</v>
      </c>
      <c r="B65" s="323" t="s">
        <v>14</v>
      </c>
      <c r="C65" s="323">
        <v>203303650</v>
      </c>
      <c r="D65" s="323" t="s">
        <v>2321</v>
      </c>
      <c r="E65" s="323">
        <v>2023</v>
      </c>
      <c r="F65" s="323" t="s">
        <v>2253</v>
      </c>
      <c r="G65" s="323">
        <v>4</v>
      </c>
      <c r="H65" s="323" t="s">
        <v>2281</v>
      </c>
      <c r="I65" s="323" t="s">
        <v>2258</v>
      </c>
    </row>
    <row r="66" spans="1:9" x14ac:dyDescent="0.25">
      <c r="A66" s="323" t="s">
        <v>2</v>
      </c>
      <c r="B66" s="323" t="s">
        <v>99</v>
      </c>
      <c r="C66" s="323">
        <v>206908053</v>
      </c>
      <c r="D66" s="323" t="s">
        <v>2322</v>
      </c>
      <c r="E66" s="323">
        <v>2023</v>
      </c>
      <c r="F66" s="323" t="s">
        <v>2253</v>
      </c>
      <c r="G66" s="323">
        <v>3</v>
      </c>
      <c r="H66" s="323" t="s">
        <v>2281</v>
      </c>
      <c r="I66" s="323" t="s">
        <v>2255</v>
      </c>
    </row>
    <row r="67" spans="1:9" x14ac:dyDescent="0.25">
      <c r="A67" s="323" t="s">
        <v>2</v>
      </c>
      <c r="B67" s="323" t="s">
        <v>73</v>
      </c>
      <c r="C67" s="323">
        <v>202257693</v>
      </c>
      <c r="D67" s="323" t="s">
        <v>2323</v>
      </c>
      <c r="E67" s="323">
        <v>2023</v>
      </c>
      <c r="F67" s="323" t="s">
        <v>2253</v>
      </c>
      <c r="G67" s="323">
        <v>2</v>
      </c>
      <c r="H67" s="323" t="s">
        <v>2281</v>
      </c>
      <c r="I67" s="323" t="s">
        <v>2255</v>
      </c>
    </row>
    <row r="68" spans="1:9" x14ac:dyDescent="0.25">
      <c r="A68" s="323" t="s">
        <v>2</v>
      </c>
      <c r="B68" s="323" t="s">
        <v>10</v>
      </c>
      <c r="C68" s="323">
        <v>206892488</v>
      </c>
      <c r="D68" s="323" t="s">
        <v>2324</v>
      </c>
      <c r="E68" s="323">
        <v>2023</v>
      </c>
      <c r="F68" s="323" t="s">
        <v>2253</v>
      </c>
      <c r="G68" s="323">
        <v>2</v>
      </c>
      <c r="H68" s="323" t="s">
        <v>2281</v>
      </c>
      <c r="I68" s="323" t="s">
        <v>2255</v>
      </c>
    </row>
    <row r="69" spans="1:9" x14ac:dyDescent="0.25">
      <c r="A69" s="323" t="s">
        <v>2</v>
      </c>
      <c r="B69" s="323" t="s">
        <v>3</v>
      </c>
      <c r="C69" s="323">
        <v>207200373</v>
      </c>
      <c r="D69" s="323" t="s">
        <v>2325</v>
      </c>
      <c r="E69" s="323">
        <v>2023</v>
      </c>
      <c r="F69" s="323" t="s">
        <v>2253</v>
      </c>
      <c r="G69" s="323">
        <v>3</v>
      </c>
      <c r="H69" s="323" t="s">
        <v>2281</v>
      </c>
      <c r="I69" s="323" t="s">
        <v>2255</v>
      </c>
    </row>
    <row r="70" spans="1:9" x14ac:dyDescent="0.25">
      <c r="A70" s="323" t="s">
        <v>2</v>
      </c>
      <c r="B70" s="323" t="s">
        <v>2289</v>
      </c>
      <c r="C70" s="323">
        <v>203340234</v>
      </c>
      <c r="D70" s="323" t="s">
        <v>2326</v>
      </c>
      <c r="E70" s="323">
        <v>2023</v>
      </c>
      <c r="F70" s="323" t="s">
        <v>2253</v>
      </c>
      <c r="G70" s="323">
        <v>4</v>
      </c>
      <c r="H70" s="323" t="s">
        <v>2281</v>
      </c>
      <c r="I70" s="323" t="s">
        <v>2255</v>
      </c>
    </row>
    <row r="71" spans="1:9" x14ac:dyDescent="0.25">
      <c r="A71" s="323" t="s">
        <v>2</v>
      </c>
      <c r="B71" s="323" t="s">
        <v>12</v>
      </c>
      <c r="C71" s="323">
        <v>305727640</v>
      </c>
      <c r="D71" s="323" t="s">
        <v>2327</v>
      </c>
      <c r="E71" s="323">
        <v>2023</v>
      </c>
      <c r="F71" s="323" t="s">
        <v>2253</v>
      </c>
      <c r="G71" s="323">
        <v>1</v>
      </c>
      <c r="H71" s="323" t="s">
        <v>2281</v>
      </c>
      <c r="I71" s="323" t="s">
        <v>2255</v>
      </c>
    </row>
    <row r="72" spans="1:9" x14ac:dyDescent="0.25">
      <c r="A72" s="323" t="s">
        <v>2</v>
      </c>
      <c r="B72" s="323" t="s">
        <v>2256</v>
      </c>
      <c r="C72" s="323">
        <v>206883063</v>
      </c>
      <c r="D72" s="323" t="s">
        <v>2328</v>
      </c>
      <c r="E72" s="323">
        <v>2023</v>
      </c>
      <c r="F72" s="323" t="s">
        <v>2253</v>
      </c>
      <c r="G72" s="323">
        <v>3</v>
      </c>
      <c r="H72" s="323" t="s">
        <v>2281</v>
      </c>
      <c r="I72" s="323" t="s">
        <v>2258</v>
      </c>
    </row>
    <row r="73" spans="1:9" x14ac:dyDescent="0.25">
      <c r="A73" s="323" t="s">
        <v>2</v>
      </c>
      <c r="B73" s="323" t="s">
        <v>3</v>
      </c>
      <c r="C73" s="323">
        <v>207028017</v>
      </c>
      <c r="D73" s="323" t="s">
        <v>2329</v>
      </c>
      <c r="E73" s="323">
        <v>2023</v>
      </c>
      <c r="F73" s="323" t="s">
        <v>2253</v>
      </c>
      <c r="G73" s="323">
        <v>1</v>
      </c>
      <c r="H73" s="323" t="s">
        <v>2281</v>
      </c>
      <c r="I73" s="323" t="s">
        <v>2255</v>
      </c>
    </row>
    <row r="74" spans="1:9" x14ac:dyDescent="0.25">
      <c r="A74" s="323" t="s">
        <v>2</v>
      </c>
      <c r="B74" s="323" t="s">
        <v>5</v>
      </c>
      <c r="C74" s="323">
        <v>200426175</v>
      </c>
      <c r="D74" s="323" t="s">
        <v>2330</v>
      </c>
      <c r="E74" s="323">
        <v>2023</v>
      </c>
      <c r="F74" s="323" t="s">
        <v>2253</v>
      </c>
      <c r="G74" s="323">
        <v>1</v>
      </c>
      <c r="H74" s="323" t="s">
        <v>2281</v>
      </c>
      <c r="I74" s="323" t="s">
        <v>2255</v>
      </c>
    </row>
    <row r="75" spans="1:9" x14ac:dyDescent="0.25">
      <c r="A75" s="323" t="s">
        <v>2</v>
      </c>
      <c r="B75" s="323" t="s">
        <v>14</v>
      </c>
      <c r="C75" s="323">
        <v>207323995</v>
      </c>
      <c r="D75" s="323" t="s">
        <v>2331</v>
      </c>
      <c r="E75" s="323">
        <v>2023</v>
      </c>
      <c r="F75" s="323" t="s">
        <v>2253</v>
      </c>
      <c r="G75" s="323">
        <v>4</v>
      </c>
      <c r="H75" s="323" t="s">
        <v>2281</v>
      </c>
      <c r="I75" s="323" t="s">
        <v>2258</v>
      </c>
    </row>
    <row r="76" spans="1:9" x14ac:dyDescent="0.25">
      <c r="A76" s="323" t="s">
        <v>2</v>
      </c>
      <c r="B76" s="323" t="s">
        <v>5</v>
      </c>
      <c r="C76" s="323">
        <v>206891125</v>
      </c>
      <c r="D76" s="323" t="s">
        <v>2332</v>
      </c>
      <c r="E76" s="323">
        <v>2023</v>
      </c>
      <c r="F76" s="323" t="s">
        <v>2253</v>
      </c>
      <c r="G76" s="323">
        <v>5</v>
      </c>
      <c r="H76" s="323" t="s">
        <v>2281</v>
      </c>
      <c r="I76" s="323" t="s">
        <v>2255</v>
      </c>
    </row>
    <row r="77" spans="1:9" x14ac:dyDescent="0.25">
      <c r="A77" s="323" t="s">
        <v>2</v>
      </c>
      <c r="B77" s="323" t="s">
        <v>6</v>
      </c>
      <c r="C77" s="323">
        <v>206944034</v>
      </c>
      <c r="D77" s="323" t="s">
        <v>2333</v>
      </c>
      <c r="E77" s="323">
        <v>2023</v>
      </c>
      <c r="F77" s="323" t="s">
        <v>2253</v>
      </c>
      <c r="G77" s="323">
        <v>12</v>
      </c>
      <c r="H77" s="323" t="s">
        <v>2281</v>
      </c>
      <c r="I77" s="323" t="s">
        <v>2255</v>
      </c>
    </row>
    <row r="78" spans="1:9" x14ac:dyDescent="0.25">
      <c r="A78" s="323" t="s">
        <v>2</v>
      </c>
      <c r="B78" s="323" t="s">
        <v>7</v>
      </c>
      <c r="C78" s="323">
        <v>203477768</v>
      </c>
      <c r="D78" s="323" t="s">
        <v>2334</v>
      </c>
      <c r="E78" s="323">
        <v>2023</v>
      </c>
      <c r="F78" s="323" t="s">
        <v>2253</v>
      </c>
      <c r="G78" s="323">
        <v>1</v>
      </c>
      <c r="H78" s="323" t="s">
        <v>2281</v>
      </c>
      <c r="I78" s="323" t="s">
        <v>2255</v>
      </c>
    </row>
    <row r="79" spans="1:9" x14ac:dyDescent="0.25">
      <c r="A79" s="323" t="s">
        <v>2</v>
      </c>
      <c r="B79" s="323" t="s">
        <v>2262</v>
      </c>
      <c r="C79" s="323">
        <v>207087349</v>
      </c>
      <c r="D79" s="323" t="s">
        <v>2335</v>
      </c>
      <c r="E79" s="323">
        <v>2023</v>
      </c>
      <c r="F79" s="323" t="s">
        <v>2253</v>
      </c>
      <c r="G79" s="323">
        <v>1</v>
      </c>
      <c r="H79" s="323" t="s">
        <v>2281</v>
      </c>
      <c r="I79" s="323" t="s">
        <v>2255</v>
      </c>
    </row>
    <row r="80" spans="1:9" x14ac:dyDescent="0.25">
      <c r="A80" s="323" t="s">
        <v>2</v>
      </c>
      <c r="B80" s="323" t="s">
        <v>2289</v>
      </c>
      <c r="C80" s="323">
        <v>206889126</v>
      </c>
      <c r="D80" s="323" t="s">
        <v>2336</v>
      </c>
      <c r="E80" s="323">
        <v>2023</v>
      </c>
      <c r="F80" s="323" t="s">
        <v>2253</v>
      </c>
      <c r="G80" s="323">
        <v>1</v>
      </c>
      <c r="H80" s="323" t="s">
        <v>2281</v>
      </c>
      <c r="I80" s="323" t="s">
        <v>2255</v>
      </c>
    </row>
    <row r="81" spans="1:9" x14ac:dyDescent="0.25">
      <c r="A81" s="323" t="s">
        <v>2</v>
      </c>
      <c r="B81" s="323" t="s">
        <v>12</v>
      </c>
      <c r="C81" s="323">
        <v>203326622</v>
      </c>
      <c r="D81" s="323" t="s">
        <v>2337</v>
      </c>
      <c r="E81" s="323">
        <v>2023</v>
      </c>
      <c r="F81" s="323" t="s">
        <v>2253</v>
      </c>
      <c r="G81" s="323">
        <v>4</v>
      </c>
      <c r="H81" s="323" t="s">
        <v>2281</v>
      </c>
      <c r="I81" s="323" t="s">
        <v>2255</v>
      </c>
    </row>
    <row r="82" spans="1:9" x14ac:dyDescent="0.25">
      <c r="A82" s="323" t="s">
        <v>2</v>
      </c>
      <c r="B82" s="323" t="s">
        <v>10</v>
      </c>
      <c r="C82" s="323">
        <v>203314993</v>
      </c>
      <c r="D82" s="323" t="s">
        <v>2338</v>
      </c>
      <c r="E82" s="323">
        <v>2023</v>
      </c>
      <c r="F82" s="323" t="s">
        <v>2253</v>
      </c>
      <c r="G82" s="323">
        <v>3</v>
      </c>
      <c r="H82" s="323" t="s">
        <v>2281</v>
      </c>
      <c r="I82" s="323" t="s">
        <v>2255</v>
      </c>
    </row>
    <row r="83" spans="1:9" x14ac:dyDescent="0.25">
      <c r="A83" s="323" t="s">
        <v>2</v>
      </c>
      <c r="B83" s="323" t="s">
        <v>8</v>
      </c>
      <c r="C83" s="323">
        <v>207004331</v>
      </c>
      <c r="D83" s="323" t="s">
        <v>2339</v>
      </c>
      <c r="E83" s="323">
        <v>2023</v>
      </c>
      <c r="F83" s="323" t="s">
        <v>2253</v>
      </c>
      <c r="G83" s="323">
        <v>1</v>
      </c>
      <c r="H83" s="323" t="s">
        <v>2281</v>
      </c>
      <c r="I83" s="323" t="s">
        <v>2255</v>
      </c>
    </row>
    <row r="84" spans="1:9" x14ac:dyDescent="0.25">
      <c r="A84" s="323" t="s">
        <v>2</v>
      </c>
      <c r="B84" s="323" t="s">
        <v>2256</v>
      </c>
      <c r="C84" s="323">
        <v>203416011</v>
      </c>
      <c r="D84" s="323" t="s">
        <v>2340</v>
      </c>
      <c r="E84" s="323">
        <v>2023</v>
      </c>
      <c r="F84" s="323" t="s">
        <v>2253</v>
      </c>
      <c r="G84" s="323">
        <v>4</v>
      </c>
      <c r="H84" s="323" t="s">
        <v>2281</v>
      </c>
      <c r="I84" s="323" t="s">
        <v>2258</v>
      </c>
    </row>
    <row r="85" spans="1:9" x14ac:dyDescent="0.25">
      <c r="A85" s="323" t="s">
        <v>2</v>
      </c>
      <c r="B85" s="323" t="s">
        <v>6</v>
      </c>
      <c r="C85" s="323">
        <v>200420818</v>
      </c>
      <c r="D85" s="323" t="s">
        <v>2341</v>
      </c>
      <c r="E85" s="323">
        <v>2023</v>
      </c>
      <c r="F85" s="323" t="s">
        <v>2253</v>
      </c>
      <c r="G85" s="323">
        <v>1</v>
      </c>
      <c r="H85" s="323" t="s">
        <v>2281</v>
      </c>
      <c r="I85" s="323" t="s">
        <v>2255</v>
      </c>
    </row>
    <row r="86" spans="1:9" x14ac:dyDescent="0.25">
      <c r="A86" s="323" t="s">
        <v>2</v>
      </c>
      <c r="B86" s="323" t="s">
        <v>14</v>
      </c>
      <c r="C86" s="323">
        <v>203303643</v>
      </c>
      <c r="D86" s="323" t="s">
        <v>2319</v>
      </c>
      <c r="E86" s="323">
        <v>2023</v>
      </c>
      <c r="F86" s="323" t="s">
        <v>2253</v>
      </c>
      <c r="G86" s="323">
        <v>5</v>
      </c>
      <c r="H86" s="323" t="s">
        <v>2281</v>
      </c>
      <c r="I86" s="323" t="s">
        <v>2258</v>
      </c>
    </row>
    <row r="87" spans="1:9" x14ac:dyDescent="0.25">
      <c r="A87" s="323" t="s">
        <v>2</v>
      </c>
      <c r="B87" s="323" t="s">
        <v>12</v>
      </c>
      <c r="C87" s="323">
        <v>200422141</v>
      </c>
      <c r="D87" s="323" t="s">
        <v>2342</v>
      </c>
      <c r="E87" s="323">
        <v>2023</v>
      </c>
      <c r="F87" s="323" t="s">
        <v>2253</v>
      </c>
      <c r="G87" s="323">
        <v>5</v>
      </c>
      <c r="H87" s="323" t="s">
        <v>2281</v>
      </c>
      <c r="I87" s="323" t="s">
        <v>2255</v>
      </c>
    </row>
    <row r="88" spans="1:9" x14ac:dyDescent="0.25">
      <c r="A88" s="323" t="s">
        <v>2</v>
      </c>
      <c r="B88" s="323" t="s">
        <v>3</v>
      </c>
      <c r="C88" s="323">
        <v>200408925</v>
      </c>
      <c r="D88" s="323" t="s">
        <v>2343</v>
      </c>
      <c r="E88" s="323">
        <v>2023</v>
      </c>
      <c r="F88" s="323" t="s">
        <v>2253</v>
      </c>
      <c r="G88" s="323">
        <v>27</v>
      </c>
      <c r="H88" s="323" t="s">
        <v>2281</v>
      </c>
      <c r="I88" s="323" t="s">
        <v>2255</v>
      </c>
    </row>
    <row r="89" spans="1:9" x14ac:dyDescent="0.25">
      <c r="A89" s="323" t="s">
        <v>2</v>
      </c>
      <c r="B89" s="323" t="s">
        <v>2262</v>
      </c>
      <c r="C89" s="323">
        <v>207024441</v>
      </c>
      <c r="D89" s="323" t="s">
        <v>2344</v>
      </c>
      <c r="E89" s="323">
        <v>2023</v>
      </c>
      <c r="F89" s="323" t="s">
        <v>2253</v>
      </c>
      <c r="G89" s="323">
        <v>3</v>
      </c>
      <c r="H89" s="323" t="s">
        <v>2281</v>
      </c>
      <c r="I89" s="323" t="s">
        <v>2255</v>
      </c>
    </row>
    <row r="90" spans="1:9" x14ac:dyDescent="0.25">
      <c r="A90" s="323" t="s">
        <v>2</v>
      </c>
      <c r="B90" s="323" t="s">
        <v>12</v>
      </c>
      <c r="C90" s="323">
        <v>305536357</v>
      </c>
      <c r="D90" s="323" t="s">
        <v>2345</v>
      </c>
      <c r="E90" s="323">
        <v>2023</v>
      </c>
      <c r="F90" s="323" t="s">
        <v>2253</v>
      </c>
      <c r="G90" s="323">
        <v>3</v>
      </c>
      <c r="H90" s="323" t="s">
        <v>2281</v>
      </c>
      <c r="I90" s="323" t="s">
        <v>2255</v>
      </c>
    </row>
    <row r="91" spans="1:9" x14ac:dyDescent="0.25">
      <c r="A91" s="323" t="s">
        <v>2</v>
      </c>
      <c r="B91" s="323" t="s">
        <v>5</v>
      </c>
      <c r="C91" s="323">
        <v>305745571</v>
      </c>
      <c r="D91" s="323" t="s">
        <v>2346</v>
      </c>
      <c r="E91" s="323">
        <v>2023</v>
      </c>
      <c r="F91" s="323" t="s">
        <v>2253</v>
      </c>
      <c r="G91" s="323">
        <v>1</v>
      </c>
      <c r="H91" s="323" t="s">
        <v>2281</v>
      </c>
      <c r="I91" s="323" t="s">
        <v>2255</v>
      </c>
    </row>
    <row r="92" spans="1:9" x14ac:dyDescent="0.25">
      <c r="A92" s="323" t="s">
        <v>2</v>
      </c>
      <c r="B92" s="323" t="s">
        <v>12</v>
      </c>
      <c r="C92" s="323">
        <v>203312213</v>
      </c>
      <c r="D92" s="323" t="s">
        <v>2347</v>
      </c>
      <c r="E92" s="323">
        <v>2023</v>
      </c>
      <c r="F92" s="323" t="s">
        <v>2253</v>
      </c>
      <c r="G92" s="323">
        <v>2</v>
      </c>
      <c r="H92" s="323" t="s">
        <v>2281</v>
      </c>
      <c r="I92" s="323" t="s">
        <v>2255</v>
      </c>
    </row>
    <row r="93" spans="1:9" x14ac:dyDescent="0.25">
      <c r="A93" s="323" t="s">
        <v>2</v>
      </c>
      <c r="B93" s="323" t="s">
        <v>6</v>
      </c>
      <c r="C93" s="323">
        <v>203265304</v>
      </c>
      <c r="D93" s="323" t="s">
        <v>2348</v>
      </c>
      <c r="E93" s="323">
        <v>2023</v>
      </c>
      <c r="F93" s="323" t="s">
        <v>2253</v>
      </c>
      <c r="G93" s="323">
        <v>5</v>
      </c>
      <c r="H93" s="323" t="s">
        <v>2281</v>
      </c>
      <c r="I93" s="323" t="s">
        <v>2255</v>
      </c>
    </row>
    <row r="94" spans="1:9" x14ac:dyDescent="0.25">
      <c r="A94" s="323" t="s">
        <v>2</v>
      </c>
      <c r="B94" s="323" t="s">
        <v>5</v>
      </c>
      <c r="C94" s="323">
        <v>206959268</v>
      </c>
      <c r="D94" s="323" t="s">
        <v>2349</v>
      </c>
      <c r="E94" s="323">
        <v>2023</v>
      </c>
      <c r="F94" s="323" t="s">
        <v>2253</v>
      </c>
      <c r="G94" s="323">
        <v>2</v>
      </c>
      <c r="H94" s="323" t="s">
        <v>2281</v>
      </c>
      <c r="I94" s="323" t="s">
        <v>2255</v>
      </c>
    </row>
    <row r="95" spans="1:9" x14ac:dyDescent="0.25">
      <c r="A95" s="323" t="s">
        <v>2</v>
      </c>
      <c r="B95" s="323" t="s">
        <v>12</v>
      </c>
      <c r="C95" s="323">
        <v>204340391</v>
      </c>
      <c r="D95" s="323" t="s">
        <v>2350</v>
      </c>
      <c r="E95" s="323">
        <v>2023</v>
      </c>
      <c r="F95" s="323" t="s">
        <v>2253</v>
      </c>
      <c r="G95" s="323">
        <v>3</v>
      </c>
      <c r="H95" s="323" t="s">
        <v>2281</v>
      </c>
      <c r="I95" s="323" t="s">
        <v>2255</v>
      </c>
    </row>
    <row r="96" spans="1:9" x14ac:dyDescent="0.25">
      <c r="A96" s="323" t="s">
        <v>2</v>
      </c>
      <c r="B96" s="323" t="s">
        <v>6</v>
      </c>
      <c r="C96" s="323">
        <v>206893035</v>
      </c>
      <c r="D96" s="323" t="s">
        <v>2351</v>
      </c>
      <c r="E96" s="323">
        <v>2023</v>
      </c>
      <c r="F96" s="323" t="s">
        <v>2253</v>
      </c>
      <c r="G96" s="323">
        <v>5</v>
      </c>
      <c r="H96" s="323" t="s">
        <v>2281</v>
      </c>
      <c r="I96" s="323" t="s">
        <v>2255</v>
      </c>
    </row>
    <row r="97" spans="1:9" x14ac:dyDescent="0.25">
      <c r="A97" s="323" t="s">
        <v>2</v>
      </c>
      <c r="B97" s="323" t="s">
        <v>5</v>
      </c>
      <c r="C97" s="323">
        <v>305747237</v>
      </c>
      <c r="D97" s="323" t="s">
        <v>2352</v>
      </c>
      <c r="E97" s="323">
        <v>2023</v>
      </c>
      <c r="F97" s="323" t="s">
        <v>2253</v>
      </c>
      <c r="G97" s="323">
        <v>2</v>
      </c>
      <c r="H97" s="323" t="s">
        <v>2281</v>
      </c>
      <c r="I97" s="323" t="s">
        <v>2255</v>
      </c>
    </row>
    <row r="98" spans="1:9" x14ac:dyDescent="0.25">
      <c r="A98" s="323" t="s">
        <v>2</v>
      </c>
      <c r="B98" s="323" t="s">
        <v>12</v>
      </c>
      <c r="C98" s="323">
        <v>308439862</v>
      </c>
      <c r="D98" s="323" t="s">
        <v>2353</v>
      </c>
      <c r="E98" s="323">
        <v>2023</v>
      </c>
      <c r="F98" s="323" t="s">
        <v>2253</v>
      </c>
      <c r="G98" s="323">
        <v>2</v>
      </c>
      <c r="H98" s="323" t="s">
        <v>2281</v>
      </c>
      <c r="I98" s="323" t="s">
        <v>2255</v>
      </c>
    </row>
    <row r="99" spans="1:9" x14ac:dyDescent="0.25">
      <c r="A99" s="323" t="s">
        <v>2</v>
      </c>
      <c r="B99" s="323" t="s">
        <v>3</v>
      </c>
      <c r="C99" s="323">
        <v>207031821</v>
      </c>
      <c r="D99" s="323" t="s">
        <v>2354</v>
      </c>
      <c r="E99" s="323">
        <v>2023</v>
      </c>
      <c r="F99" s="323" t="s">
        <v>2253</v>
      </c>
      <c r="G99" s="323">
        <v>1</v>
      </c>
      <c r="H99" s="323" t="s">
        <v>2281</v>
      </c>
      <c r="I99" s="323" t="s">
        <v>2255</v>
      </c>
    </row>
    <row r="100" spans="1:9" x14ac:dyDescent="0.25">
      <c r="A100" s="323" t="s">
        <v>2</v>
      </c>
      <c r="B100" s="323" t="s">
        <v>99</v>
      </c>
      <c r="C100" s="323">
        <v>202013094</v>
      </c>
      <c r="D100" s="323" t="s">
        <v>2355</v>
      </c>
      <c r="E100" s="323">
        <v>2023</v>
      </c>
      <c r="F100" s="323" t="s">
        <v>2253</v>
      </c>
      <c r="G100" s="323">
        <v>7</v>
      </c>
      <c r="H100" s="323" t="s">
        <v>2281</v>
      </c>
      <c r="I100" s="323" t="s">
        <v>2255</v>
      </c>
    </row>
    <row r="101" spans="1:9" x14ac:dyDescent="0.25">
      <c r="A101" s="323" t="s">
        <v>2</v>
      </c>
      <c r="B101" s="323" t="s">
        <v>8</v>
      </c>
      <c r="C101" s="323">
        <v>309128236</v>
      </c>
      <c r="D101" s="323" t="s">
        <v>2356</v>
      </c>
      <c r="E101" s="323">
        <v>2023</v>
      </c>
      <c r="F101" s="323" t="s">
        <v>2253</v>
      </c>
      <c r="G101" s="323">
        <v>3</v>
      </c>
      <c r="H101" s="323" t="s">
        <v>2281</v>
      </c>
      <c r="I101" s="323" t="s">
        <v>2255</v>
      </c>
    </row>
    <row r="102" spans="1:9" x14ac:dyDescent="0.25">
      <c r="A102" s="323" t="s">
        <v>2</v>
      </c>
      <c r="B102" s="323" t="s">
        <v>10</v>
      </c>
      <c r="C102" s="323">
        <v>203263813</v>
      </c>
      <c r="D102" s="323" t="s">
        <v>2357</v>
      </c>
      <c r="E102" s="323">
        <v>2023</v>
      </c>
      <c r="F102" s="323" t="s">
        <v>2253</v>
      </c>
      <c r="G102" s="323">
        <v>5</v>
      </c>
      <c r="H102" s="323" t="s">
        <v>2281</v>
      </c>
      <c r="I102" s="323" t="s">
        <v>2255</v>
      </c>
    </row>
    <row r="103" spans="1:9" x14ac:dyDescent="0.25">
      <c r="A103" s="323" t="s">
        <v>2</v>
      </c>
      <c r="B103" s="323" t="s">
        <v>10</v>
      </c>
      <c r="C103" s="323">
        <v>203310739</v>
      </c>
      <c r="D103" s="323" t="s">
        <v>2358</v>
      </c>
      <c r="E103" s="323">
        <v>2023</v>
      </c>
      <c r="F103" s="323" t="s">
        <v>2253</v>
      </c>
      <c r="G103" s="323">
        <v>1</v>
      </c>
      <c r="H103" s="323" t="s">
        <v>2281</v>
      </c>
      <c r="I103" s="323" t="s">
        <v>2255</v>
      </c>
    </row>
    <row r="104" spans="1:9" x14ac:dyDescent="0.25">
      <c r="A104" s="323" t="s">
        <v>2</v>
      </c>
      <c r="B104" s="323" t="s">
        <v>12</v>
      </c>
      <c r="C104" s="323">
        <v>206902061</v>
      </c>
      <c r="D104" s="323" t="s">
        <v>2359</v>
      </c>
      <c r="E104" s="323">
        <v>2023</v>
      </c>
      <c r="F104" s="323" t="s">
        <v>2253</v>
      </c>
      <c r="G104" s="323">
        <v>5</v>
      </c>
      <c r="H104" s="323" t="s">
        <v>2281</v>
      </c>
      <c r="I104" s="323" t="s">
        <v>2255</v>
      </c>
    </row>
    <row r="105" spans="1:9" x14ac:dyDescent="0.25">
      <c r="A105" s="323" t="s">
        <v>2</v>
      </c>
      <c r="B105" s="323" t="s">
        <v>7</v>
      </c>
      <c r="C105" s="323">
        <v>206943304</v>
      </c>
      <c r="D105" s="323" t="s">
        <v>2360</v>
      </c>
      <c r="E105" s="323">
        <v>2023</v>
      </c>
      <c r="F105" s="323" t="s">
        <v>2253</v>
      </c>
      <c r="G105" s="323">
        <v>23</v>
      </c>
      <c r="H105" s="323" t="s">
        <v>2281</v>
      </c>
      <c r="I105" s="323" t="s">
        <v>2255</v>
      </c>
    </row>
    <row r="106" spans="1:9" x14ac:dyDescent="0.25">
      <c r="A106" s="323" t="s">
        <v>2</v>
      </c>
      <c r="B106" s="323" t="s">
        <v>8</v>
      </c>
      <c r="C106" s="323">
        <v>206947891</v>
      </c>
      <c r="D106" s="323" t="s">
        <v>2361</v>
      </c>
      <c r="E106" s="323">
        <v>2023</v>
      </c>
      <c r="F106" s="323" t="s">
        <v>2253</v>
      </c>
      <c r="G106" s="323">
        <v>20</v>
      </c>
      <c r="H106" s="323" t="s">
        <v>2281</v>
      </c>
      <c r="I106" s="323" t="s">
        <v>2255</v>
      </c>
    </row>
    <row r="107" spans="1:9" x14ac:dyDescent="0.25">
      <c r="A107" s="323" t="s">
        <v>2</v>
      </c>
      <c r="B107" s="323" t="s">
        <v>12</v>
      </c>
      <c r="C107" s="323">
        <v>206906301</v>
      </c>
      <c r="D107" s="323" t="s">
        <v>2362</v>
      </c>
      <c r="E107" s="323">
        <v>2023</v>
      </c>
      <c r="F107" s="323" t="s">
        <v>2253</v>
      </c>
      <c r="G107" s="323">
        <v>2</v>
      </c>
      <c r="H107" s="323" t="s">
        <v>2281</v>
      </c>
      <c r="I107" s="323" t="s">
        <v>2255</v>
      </c>
    </row>
    <row r="108" spans="1:9" x14ac:dyDescent="0.25">
      <c r="A108" s="323" t="s">
        <v>2</v>
      </c>
      <c r="B108" s="323" t="s">
        <v>6</v>
      </c>
      <c r="C108" s="323">
        <v>207013297</v>
      </c>
      <c r="D108" s="323" t="s">
        <v>2363</v>
      </c>
      <c r="E108" s="323">
        <v>2023</v>
      </c>
      <c r="F108" s="323" t="s">
        <v>2253</v>
      </c>
      <c r="G108" s="323">
        <v>1</v>
      </c>
      <c r="H108" s="323" t="s">
        <v>2281</v>
      </c>
      <c r="I108" s="323" t="s">
        <v>2255</v>
      </c>
    </row>
    <row r="109" spans="1:9" x14ac:dyDescent="0.25">
      <c r="A109" s="323" t="s">
        <v>2</v>
      </c>
      <c r="B109" s="323" t="s">
        <v>10</v>
      </c>
      <c r="C109" s="323">
        <v>206896506</v>
      </c>
      <c r="D109" s="323" t="s">
        <v>2364</v>
      </c>
      <c r="E109" s="323">
        <v>2023</v>
      </c>
      <c r="F109" s="323" t="s">
        <v>2253</v>
      </c>
      <c r="G109" s="323">
        <v>1</v>
      </c>
      <c r="H109" s="323" t="s">
        <v>2281</v>
      </c>
      <c r="I109" s="323" t="s">
        <v>2255</v>
      </c>
    </row>
    <row r="110" spans="1:9" x14ac:dyDescent="0.25">
      <c r="A110" s="323" t="s">
        <v>2</v>
      </c>
      <c r="B110" s="323" t="s">
        <v>10</v>
      </c>
      <c r="C110" s="323">
        <v>206916581</v>
      </c>
      <c r="D110" s="323" t="s">
        <v>2365</v>
      </c>
      <c r="E110" s="323">
        <v>2023</v>
      </c>
      <c r="F110" s="323" t="s">
        <v>2253</v>
      </c>
      <c r="G110" s="323">
        <v>1</v>
      </c>
      <c r="H110" s="323" t="s">
        <v>2281</v>
      </c>
      <c r="I110" s="323" t="s">
        <v>2255</v>
      </c>
    </row>
    <row r="111" spans="1:9" x14ac:dyDescent="0.25">
      <c r="A111" s="323" t="s">
        <v>2</v>
      </c>
      <c r="B111" s="323" t="s">
        <v>3</v>
      </c>
      <c r="C111" s="323">
        <v>200413176</v>
      </c>
      <c r="D111" s="323" t="s">
        <v>2366</v>
      </c>
      <c r="E111" s="323">
        <v>2023</v>
      </c>
      <c r="F111" s="323" t="s">
        <v>2253</v>
      </c>
      <c r="G111" s="323">
        <v>3</v>
      </c>
      <c r="H111" s="323" t="s">
        <v>2281</v>
      </c>
      <c r="I111" s="323" t="s">
        <v>2255</v>
      </c>
    </row>
    <row r="112" spans="1:9" x14ac:dyDescent="0.25">
      <c r="A112" s="323" t="s">
        <v>2</v>
      </c>
      <c r="B112" s="323" t="s">
        <v>3</v>
      </c>
      <c r="C112" s="323">
        <v>204304284</v>
      </c>
      <c r="D112" s="323" t="s">
        <v>2367</v>
      </c>
      <c r="E112" s="323">
        <v>2023</v>
      </c>
      <c r="F112" s="323" t="s">
        <v>2253</v>
      </c>
      <c r="G112" s="323">
        <v>4</v>
      </c>
      <c r="H112" s="323" t="s">
        <v>2281</v>
      </c>
      <c r="I112" s="323" t="s">
        <v>2255</v>
      </c>
    </row>
    <row r="113" spans="1:9" x14ac:dyDescent="0.25">
      <c r="A113" s="323" t="s">
        <v>2</v>
      </c>
      <c r="B113" s="323" t="s">
        <v>2289</v>
      </c>
      <c r="C113" s="323">
        <v>305454174</v>
      </c>
      <c r="D113" s="323" t="s">
        <v>2368</v>
      </c>
      <c r="E113" s="323">
        <v>2023</v>
      </c>
      <c r="F113" s="323" t="s">
        <v>2253</v>
      </c>
      <c r="G113" s="323">
        <v>1</v>
      </c>
      <c r="H113" s="323" t="s">
        <v>2281</v>
      </c>
      <c r="I113" s="323" t="s">
        <v>2255</v>
      </c>
    </row>
    <row r="114" spans="1:9" x14ac:dyDescent="0.25">
      <c r="A114" s="323" t="s">
        <v>2</v>
      </c>
      <c r="B114" s="323" t="s">
        <v>99</v>
      </c>
      <c r="C114" s="323">
        <v>206908156</v>
      </c>
      <c r="D114" s="323" t="s">
        <v>2369</v>
      </c>
      <c r="E114" s="323">
        <v>2023</v>
      </c>
      <c r="F114" s="323" t="s">
        <v>2253</v>
      </c>
      <c r="G114" s="323">
        <v>2</v>
      </c>
      <c r="H114" s="323" t="s">
        <v>2281</v>
      </c>
      <c r="I114" s="323" t="s">
        <v>2255</v>
      </c>
    </row>
    <row r="115" spans="1:9" x14ac:dyDescent="0.25">
      <c r="A115" s="323" t="s">
        <v>2</v>
      </c>
      <c r="B115" s="323" t="s">
        <v>8</v>
      </c>
      <c r="C115" s="323">
        <v>200414508</v>
      </c>
      <c r="D115" s="323" t="s">
        <v>2370</v>
      </c>
      <c r="E115" s="323">
        <v>2023</v>
      </c>
      <c r="F115" s="323" t="s">
        <v>2253</v>
      </c>
      <c r="G115" s="323">
        <v>10</v>
      </c>
      <c r="H115" s="323" t="s">
        <v>2281</v>
      </c>
      <c r="I115" s="323" t="s">
        <v>2255</v>
      </c>
    </row>
    <row r="116" spans="1:9" x14ac:dyDescent="0.25">
      <c r="A116" s="323" t="s">
        <v>2</v>
      </c>
      <c r="B116" s="323" t="s">
        <v>2289</v>
      </c>
      <c r="C116" s="323">
        <v>200212474</v>
      </c>
      <c r="D116" s="323" t="s">
        <v>2371</v>
      </c>
      <c r="E116" s="323">
        <v>2023</v>
      </c>
      <c r="F116" s="323" t="s">
        <v>2253</v>
      </c>
      <c r="G116" s="323">
        <v>4</v>
      </c>
      <c r="H116" s="323" t="s">
        <v>2281</v>
      </c>
      <c r="I116" s="323" t="s">
        <v>2255</v>
      </c>
    </row>
    <row r="117" spans="1:9" x14ac:dyDescent="0.25">
      <c r="A117" s="323" t="s">
        <v>2</v>
      </c>
      <c r="B117" s="323" t="s">
        <v>5</v>
      </c>
      <c r="C117" s="323">
        <v>206891118</v>
      </c>
      <c r="D117" s="323" t="s">
        <v>2372</v>
      </c>
      <c r="E117" s="323">
        <v>2023</v>
      </c>
      <c r="F117" s="323" t="s">
        <v>2253</v>
      </c>
      <c r="G117" s="323">
        <v>1</v>
      </c>
      <c r="H117" s="323" t="s">
        <v>2281</v>
      </c>
      <c r="I117" s="323" t="s">
        <v>2255</v>
      </c>
    </row>
    <row r="118" spans="1:9" x14ac:dyDescent="0.25">
      <c r="A118" s="323" t="s">
        <v>2</v>
      </c>
      <c r="B118" s="323" t="s">
        <v>73</v>
      </c>
      <c r="C118" s="323">
        <v>206881200</v>
      </c>
      <c r="D118" s="323" t="s">
        <v>2277</v>
      </c>
      <c r="E118" s="323">
        <v>2023</v>
      </c>
      <c r="F118" s="323" t="s">
        <v>2253</v>
      </c>
      <c r="G118" s="323">
        <v>6</v>
      </c>
      <c r="H118" s="323" t="s">
        <v>2281</v>
      </c>
      <c r="I118" s="323" t="s">
        <v>2255</v>
      </c>
    </row>
    <row r="119" spans="1:9" x14ac:dyDescent="0.25">
      <c r="A119" s="323" t="s">
        <v>2</v>
      </c>
      <c r="B119" s="323" t="s">
        <v>99</v>
      </c>
      <c r="C119" s="323">
        <v>207237746</v>
      </c>
      <c r="D119" s="323" t="s">
        <v>2373</v>
      </c>
      <c r="E119" s="323">
        <v>2023</v>
      </c>
      <c r="F119" s="323" t="s">
        <v>2253</v>
      </c>
      <c r="G119" s="323">
        <v>2</v>
      </c>
      <c r="H119" s="323" t="s">
        <v>2281</v>
      </c>
      <c r="I119" s="323" t="s">
        <v>2255</v>
      </c>
    </row>
    <row r="120" spans="1:9" x14ac:dyDescent="0.25">
      <c r="A120" s="323" t="s">
        <v>2</v>
      </c>
      <c r="B120" s="323" t="s">
        <v>12</v>
      </c>
      <c r="C120" s="323">
        <v>201943560</v>
      </c>
      <c r="D120" s="323" t="s">
        <v>2374</v>
      </c>
      <c r="E120" s="323">
        <v>2023</v>
      </c>
      <c r="F120" s="323" t="s">
        <v>2253</v>
      </c>
      <c r="G120" s="323">
        <v>1</v>
      </c>
      <c r="H120" s="323" t="s">
        <v>2281</v>
      </c>
      <c r="I120" s="323" t="s">
        <v>2255</v>
      </c>
    </row>
    <row r="121" spans="1:9" x14ac:dyDescent="0.25">
      <c r="A121" s="323" t="s">
        <v>2</v>
      </c>
      <c r="B121" s="323" t="s">
        <v>99</v>
      </c>
      <c r="C121" s="323">
        <v>206908132</v>
      </c>
      <c r="D121" s="323" t="s">
        <v>2375</v>
      </c>
      <c r="E121" s="323">
        <v>2023</v>
      </c>
      <c r="F121" s="323" t="s">
        <v>2253</v>
      </c>
      <c r="G121" s="323">
        <v>2</v>
      </c>
      <c r="H121" s="323" t="s">
        <v>2281</v>
      </c>
      <c r="I121" s="323" t="s">
        <v>2255</v>
      </c>
    </row>
    <row r="122" spans="1:9" x14ac:dyDescent="0.25">
      <c r="A122" s="323" t="s">
        <v>2</v>
      </c>
      <c r="B122" s="323" t="s">
        <v>3</v>
      </c>
      <c r="C122" s="323">
        <v>201018072</v>
      </c>
      <c r="D122" s="323" t="s">
        <v>2376</v>
      </c>
      <c r="E122" s="323">
        <v>2023</v>
      </c>
      <c r="F122" s="323" t="s">
        <v>2253</v>
      </c>
      <c r="G122" s="323">
        <v>8</v>
      </c>
      <c r="H122" s="323" t="s">
        <v>2281</v>
      </c>
      <c r="I122" s="323" t="s">
        <v>2255</v>
      </c>
    </row>
    <row r="123" spans="1:9" x14ac:dyDescent="0.25">
      <c r="A123" s="323" t="s">
        <v>2</v>
      </c>
      <c r="B123" s="323" t="s">
        <v>3</v>
      </c>
      <c r="C123" s="323">
        <v>201989013</v>
      </c>
      <c r="D123" s="323" t="s">
        <v>2377</v>
      </c>
      <c r="E123" s="323">
        <v>2023</v>
      </c>
      <c r="F123" s="323" t="s">
        <v>2253</v>
      </c>
      <c r="G123" s="323">
        <v>3</v>
      </c>
      <c r="H123" s="323" t="s">
        <v>2281</v>
      </c>
      <c r="I123" s="323" t="s">
        <v>2255</v>
      </c>
    </row>
    <row r="124" spans="1:9" x14ac:dyDescent="0.25">
      <c r="A124" s="323" t="s">
        <v>2</v>
      </c>
      <c r="B124" s="323" t="s">
        <v>10</v>
      </c>
      <c r="C124" s="323">
        <v>207086040</v>
      </c>
      <c r="D124" s="323" t="s">
        <v>2378</v>
      </c>
      <c r="E124" s="323">
        <v>2023</v>
      </c>
      <c r="F124" s="323" t="s">
        <v>2253</v>
      </c>
      <c r="G124" s="323">
        <v>2</v>
      </c>
      <c r="H124" s="323" t="s">
        <v>2281</v>
      </c>
      <c r="I124" s="323" t="s">
        <v>2255</v>
      </c>
    </row>
    <row r="125" spans="1:9" x14ac:dyDescent="0.25">
      <c r="A125" s="323" t="s">
        <v>2</v>
      </c>
      <c r="B125" s="323" t="s">
        <v>2262</v>
      </c>
      <c r="C125" s="323">
        <v>306608914</v>
      </c>
      <c r="D125" s="323" t="s">
        <v>2379</v>
      </c>
      <c r="E125" s="323">
        <v>2023</v>
      </c>
      <c r="F125" s="323" t="s">
        <v>2253</v>
      </c>
      <c r="G125" s="323">
        <v>9</v>
      </c>
      <c r="H125" s="323" t="s">
        <v>2281</v>
      </c>
      <c r="I125" s="323" t="s">
        <v>2255</v>
      </c>
    </row>
    <row r="126" spans="1:9" x14ac:dyDescent="0.25">
      <c r="A126" s="323" t="s">
        <v>2</v>
      </c>
      <c r="B126" s="323" t="s">
        <v>99</v>
      </c>
      <c r="C126" s="323">
        <v>206908156</v>
      </c>
      <c r="D126" s="323" t="s">
        <v>2369</v>
      </c>
      <c r="E126" s="323">
        <v>2023</v>
      </c>
      <c r="F126" s="323" t="s">
        <v>2253</v>
      </c>
      <c r="G126" s="323">
        <v>3</v>
      </c>
      <c r="H126" s="323" t="s">
        <v>2281</v>
      </c>
      <c r="I126" s="323" t="s">
        <v>2255</v>
      </c>
    </row>
    <row r="127" spans="1:9" x14ac:dyDescent="0.25">
      <c r="A127" s="323" t="s">
        <v>2</v>
      </c>
      <c r="B127" s="323" t="s">
        <v>73</v>
      </c>
      <c r="C127" s="323">
        <v>200208952</v>
      </c>
      <c r="D127" s="323" t="s">
        <v>2380</v>
      </c>
      <c r="E127" s="323">
        <v>2023</v>
      </c>
      <c r="F127" s="323" t="s">
        <v>2253</v>
      </c>
      <c r="G127" s="323">
        <v>2</v>
      </c>
      <c r="H127" s="323" t="s">
        <v>2281</v>
      </c>
      <c r="I127" s="323" t="s">
        <v>2255</v>
      </c>
    </row>
    <row r="128" spans="1:9" x14ac:dyDescent="0.25">
      <c r="A128" s="323" t="s">
        <v>2</v>
      </c>
      <c r="B128" s="323" t="s">
        <v>3</v>
      </c>
      <c r="C128" s="323">
        <v>202256631</v>
      </c>
      <c r="D128" s="323" t="s">
        <v>2381</v>
      </c>
      <c r="E128" s="323">
        <v>2023</v>
      </c>
      <c r="F128" s="323" t="s">
        <v>2253</v>
      </c>
      <c r="G128" s="323">
        <v>2</v>
      </c>
      <c r="H128" s="323" t="s">
        <v>2281</v>
      </c>
      <c r="I128" s="323" t="s">
        <v>2255</v>
      </c>
    </row>
    <row r="129" spans="1:9" x14ac:dyDescent="0.25">
      <c r="A129" s="323" t="s">
        <v>2</v>
      </c>
      <c r="B129" s="323" t="s">
        <v>14</v>
      </c>
      <c r="C129" s="323">
        <v>203303650</v>
      </c>
      <c r="D129" s="323" t="s">
        <v>2321</v>
      </c>
      <c r="E129" s="323">
        <v>2023</v>
      </c>
      <c r="F129" s="323" t="s">
        <v>2253</v>
      </c>
      <c r="G129" s="323">
        <v>5</v>
      </c>
      <c r="H129" s="323" t="s">
        <v>2281</v>
      </c>
      <c r="I129" s="323" t="s">
        <v>2258</v>
      </c>
    </row>
    <row r="130" spans="1:9" x14ac:dyDescent="0.25">
      <c r="A130" s="323" t="s">
        <v>2</v>
      </c>
      <c r="B130" s="323" t="s">
        <v>3</v>
      </c>
      <c r="C130" s="323">
        <v>207331528</v>
      </c>
      <c r="D130" s="323" t="s">
        <v>2382</v>
      </c>
      <c r="E130" s="323">
        <v>2023</v>
      </c>
      <c r="F130" s="323" t="s">
        <v>2253</v>
      </c>
      <c r="G130" s="323">
        <v>9</v>
      </c>
      <c r="H130" s="323" t="s">
        <v>2281</v>
      </c>
      <c r="I130" s="323" t="s">
        <v>2255</v>
      </c>
    </row>
    <row r="131" spans="1:9" x14ac:dyDescent="0.25">
      <c r="A131" s="323" t="s">
        <v>2</v>
      </c>
      <c r="B131" s="323" t="s">
        <v>14</v>
      </c>
      <c r="C131" s="323">
        <v>203390015</v>
      </c>
      <c r="D131" s="323" t="s">
        <v>2383</v>
      </c>
      <c r="E131" s="323">
        <v>2023</v>
      </c>
      <c r="F131" s="323" t="s">
        <v>2253</v>
      </c>
      <c r="G131" s="323">
        <v>3</v>
      </c>
      <c r="H131" s="323" t="s">
        <v>2281</v>
      </c>
      <c r="I131" s="323" t="s">
        <v>2258</v>
      </c>
    </row>
    <row r="132" spans="1:9" x14ac:dyDescent="0.25">
      <c r="A132" s="323" t="s">
        <v>2</v>
      </c>
      <c r="B132" s="323" t="s">
        <v>2256</v>
      </c>
      <c r="C132" s="323">
        <v>203374209</v>
      </c>
      <c r="D132" s="323" t="s">
        <v>2384</v>
      </c>
      <c r="E132" s="323">
        <v>2023</v>
      </c>
      <c r="F132" s="323" t="s">
        <v>2253</v>
      </c>
      <c r="G132" s="323">
        <v>5</v>
      </c>
      <c r="H132" s="323" t="s">
        <v>2281</v>
      </c>
      <c r="I132" s="323" t="s">
        <v>2258</v>
      </c>
    </row>
    <row r="133" spans="1:9" x14ac:dyDescent="0.25">
      <c r="A133" s="323" t="s">
        <v>2</v>
      </c>
      <c r="B133" s="323" t="s">
        <v>2256</v>
      </c>
      <c r="C133" s="323">
        <v>206882928</v>
      </c>
      <c r="D133" s="323" t="s">
        <v>2385</v>
      </c>
      <c r="E133" s="323">
        <v>2023</v>
      </c>
      <c r="F133" s="323" t="s">
        <v>2253</v>
      </c>
      <c r="G133" s="323">
        <v>6</v>
      </c>
      <c r="H133" s="323" t="s">
        <v>2281</v>
      </c>
      <c r="I133" s="323" t="s">
        <v>2258</v>
      </c>
    </row>
    <row r="134" spans="1:9" x14ac:dyDescent="0.25">
      <c r="A134" s="323" t="s">
        <v>2</v>
      </c>
      <c r="B134" s="323" t="s">
        <v>10</v>
      </c>
      <c r="C134" s="323">
        <v>305567310</v>
      </c>
      <c r="D134" s="323" t="s">
        <v>2386</v>
      </c>
      <c r="E134" s="323">
        <v>2023</v>
      </c>
      <c r="F134" s="323" t="s">
        <v>2253</v>
      </c>
      <c r="G134" s="323">
        <v>3</v>
      </c>
      <c r="H134" s="323" t="s">
        <v>2281</v>
      </c>
      <c r="I134" s="323" t="s">
        <v>2255</v>
      </c>
    </row>
    <row r="135" spans="1:9" x14ac:dyDescent="0.25">
      <c r="A135" s="323" t="s">
        <v>2</v>
      </c>
      <c r="B135" s="323" t="s">
        <v>12</v>
      </c>
      <c r="C135" s="323">
        <v>307998003</v>
      </c>
      <c r="D135" s="323" t="s">
        <v>2387</v>
      </c>
      <c r="E135" s="323">
        <v>2023</v>
      </c>
      <c r="F135" s="323" t="s">
        <v>2253</v>
      </c>
      <c r="G135" s="323">
        <v>4</v>
      </c>
      <c r="H135" s="323" t="s">
        <v>2281</v>
      </c>
      <c r="I135" s="323" t="s">
        <v>2255</v>
      </c>
    </row>
    <row r="136" spans="1:9" x14ac:dyDescent="0.25">
      <c r="A136" s="323" t="s">
        <v>2</v>
      </c>
      <c r="B136" s="323" t="s">
        <v>14</v>
      </c>
      <c r="C136" s="323">
        <v>203454654</v>
      </c>
      <c r="D136" s="323" t="s">
        <v>2388</v>
      </c>
      <c r="E136" s="323">
        <v>2023</v>
      </c>
      <c r="F136" s="323" t="s">
        <v>2253</v>
      </c>
      <c r="G136" s="323">
        <v>4</v>
      </c>
      <c r="H136" s="323" t="s">
        <v>2281</v>
      </c>
      <c r="I136" s="323" t="s">
        <v>2258</v>
      </c>
    </row>
    <row r="137" spans="1:9" x14ac:dyDescent="0.25">
      <c r="A137" s="323" t="s">
        <v>2</v>
      </c>
      <c r="B137" s="323" t="s">
        <v>2256</v>
      </c>
      <c r="C137" s="323">
        <v>207005164</v>
      </c>
      <c r="D137" s="323" t="s">
        <v>2389</v>
      </c>
      <c r="E137" s="323">
        <v>2023</v>
      </c>
      <c r="F137" s="323" t="s">
        <v>2253</v>
      </c>
      <c r="G137" s="323">
        <v>3</v>
      </c>
      <c r="H137" s="323" t="s">
        <v>2281</v>
      </c>
      <c r="I137" s="323" t="s">
        <v>2258</v>
      </c>
    </row>
    <row r="138" spans="1:9" x14ac:dyDescent="0.25">
      <c r="A138" s="323" t="s">
        <v>2</v>
      </c>
      <c r="B138" s="323" t="s">
        <v>10</v>
      </c>
      <c r="C138" s="323">
        <v>200429242</v>
      </c>
      <c r="D138" s="323" t="s">
        <v>2390</v>
      </c>
      <c r="E138" s="323">
        <v>2023</v>
      </c>
      <c r="F138" s="323" t="s">
        <v>2253</v>
      </c>
      <c r="G138" s="323">
        <v>1</v>
      </c>
      <c r="H138" s="323" t="s">
        <v>2281</v>
      </c>
      <c r="I138" s="323" t="s">
        <v>2255</v>
      </c>
    </row>
    <row r="139" spans="1:9" x14ac:dyDescent="0.25">
      <c r="A139" s="323" t="s">
        <v>2</v>
      </c>
      <c r="B139" s="323" t="s">
        <v>10</v>
      </c>
      <c r="C139" s="323">
        <v>203315027</v>
      </c>
      <c r="D139" s="323" t="s">
        <v>2391</v>
      </c>
      <c r="E139" s="323">
        <v>2023</v>
      </c>
      <c r="F139" s="323" t="s">
        <v>2253</v>
      </c>
      <c r="G139" s="323">
        <v>3</v>
      </c>
      <c r="H139" s="323" t="s">
        <v>2281</v>
      </c>
      <c r="I139" s="323" t="s">
        <v>2255</v>
      </c>
    </row>
    <row r="140" spans="1:9" x14ac:dyDescent="0.25">
      <c r="A140" s="323" t="s">
        <v>2</v>
      </c>
      <c r="B140" s="323" t="s">
        <v>3</v>
      </c>
      <c r="C140" s="323">
        <v>202271701</v>
      </c>
      <c r="D140" s="323" t="s">
        <v>2392</v>
      </c>
      <c r="E140" s="323">
        <v>2023</v>
      </c>
      <c r="F140" s="323" t="s">
        <v>2253</v>
      </c>
      <c r="G140" s="323">
        <v>2</v>
      </c>
      <c r="H140" s="323" t="s">
        <v>2281</v>
      </c>
      <c r="I140" s="323" t="s">
        <v>2255</v>
      </c>
    </row>
    <row r="141" spans="1:9" x14ac:dyDescent="0.25">
      <c r="A141" s="323" t="s">
        <v>2</v>
      </c>
      <c r="B141" s="323" t="s">
        <v>7</v>
      </c>
      <c r="C141" s="323">
        <v>203286855</v>
      </c>
      <c r="D141" s="323" t="s">
        <v>2393</v>
      </c>
      <c r="E141" s="323">
        <v>2023</v>
      </c>
      <c r="F141" s="323" t="s">
        <v>2253</v>
      </c>
      <c r="G141" s="323">
        <v>4</v>
      </c>
      <c r="H141" s="323" t="s">
        <v>2281</v>
      </c>
      <c r="I141" s="323" t="s">
        <v>2255</v>
      </c>
    </row>
    <row r="142" spans="1:9" x14ac:dyDescent="0.25">
      <c r="A142" s="323" t="s">
        <v>2</v>
      </c>
      <c r="B142" s="323" t="s">
        <v>2262</v>
      </c>
      <c r="C142" s="323">
        <v>201987245</v>
      </c>
      <c r="D142" s="323" t="s">
        <v>2394</v>
      </c>
      <c r="E142" s="323">
        <v>2023</v>
      </c>
      <c r="F142" s="323" t="s">
        <v>2253</v>
      </c>
      <c r="G142" s="323">
        <v>5</v>
      </c>
      <c r="H142" s="323" t="s">
        <v>2281</v>
      </c>
      <c r="I142" s="323" t="s">
        <v>2255</v>
      </c>
    </row>
    <row r="143" spans="1:9" x14ac:dyDescent="0.25">
      <c r="A143" s="323" t="s">
        <v>2</v>
      </c>
      <c r="B143" s="323" t="s">
        <v>12</v>
      </c>
      <c r="C143" s="323">
        <v>203424951</v>
      </c>
      <c r="D143" s="323" t="s">
        <v>2395</v>
      </c>
      <c r="E143" s="323">
        <v>2023</v>
      </c>
      <c r="F143" s="323" t="s">
        <v>2253</v>
      </c>
      <c r="G143" s="323">
        <v>3</v>
      </c>
      <c r="H143" s="323" t="s">
        <v>2281</v>
      </c>
      <c r="I143" s="323" t="s">
        <v>2255</v>
      </c>
    </row>
    <row r="144" spans="1:9" x14ac:dyDescent="0.25">
      <c r="A144" s="323" t="s">
        <v>2</v>
      </c>
      <c r="B144" s="323" t="s">
        <v>10</v>
      </c>
      <c r="C144" s="323">
        <v>203315232</v>
      </c>
      <c r="D144" s="323" t="s">
        <v>2396</v>
      </c>
      <c r="E144" s="323">
        <v>2023</v>
      </c>
      <c r="F144" s="323" t="s">
        <v>2253</v>
      </c>
      <c r="G144" s="323">
        <v>5</v>
      </c>
      <c r="H144" s="323" t="s">
        <v>2281</v>
      </c>
      <c r="I144" s="323" t="s">
        <v>2255</v>
      </c>
    </row>
    <row r="145" spans="1:9" x14ac:dyDescent="0.25">
      <c r="A145" s="323" t="s">
        <v>2</v>
      </c>
      <c r="B145" s="323" t="s">
        <v>99</v>
      </c>
      <c r="C145" s="323">
        <v>207095386</v>
      </c>
      <c r="D145" s="323" t="s">
        <v>2397</v>
      </c>
      <c r="E145" s="323">
        <v>2023</v>
      </c>
      <c r="F145" s="323" t="s">
        <v>2253</v>
      </c>
      <c r="G145" s="323">
        <v>1</v>
      </c>
      <c r="H145" s="323" t="s">
        <v>2281</v>
      </c>
      <c r="I145" s="323" t="s">
        <v>2255</v>
      </c>
    </row>
    <row r="146" spans="1:9" x14ac:dyDescent="0.25">
      <c r="A146" s="323" t="s">
        <v>2</v>
      </c>
      <c r="B146" s="323" t="s">
        <v>10</v>
      </c>
      <c r="C146" s="323">
        <v>203315081</v>
      </c>
      <c r="D146" s="323" t="s">
        <v>2398</v>
      </c>
      <c r="E146" s="323">
        <v>2023</v>
      </c>
      <c r="F146" s="323" t="s">
        <v>2253</v>
      </c>
      <c r="G146" s="323">
        <v>5</v>
      </c>
      <c r="H146" s="323" t="s">
        <v>2281</v>
      </c>
      <c r="I146" s="323" t="s">
        <v>2255</v>
      </c>
    </row>
    <row r="147" spans="1:9" x14ac:dyDescent="0.25">
      <c r="A147" s="323" t="s">
        <v>2</v>
      </c>
      <c r="B147" s="323" t="s">
        <v>2256</v>
      </c>
      <c r="C147" s="323">
        <v>203346234</v>
      </c>
      <c r="D147" s="323" t="s">
        <v>2399</v>
      </c>
      <c r="E147" s="323">
        <v>2023</v>
      </c>
      <c r="F147" s="323" t="s">
        <v>2253</v>
      </c>
      <c r="G147" s="323">
        <v>5</v>
      </c>
      <c r="H147" s="323" t="s">
        <v>2281</v>
      </c>
      <c r="I147" s="323" t="s">
        <v>2258</v>
      </c>
    </row>
    <row r="148" spans="1:9" x14ac:dyDescent="0.25">
      <c r="A148" s="323" t="s">
        <v>2</v>
      </c>
      <c r="B148" s="323" t="s">
        <v>2262</v>
      </c>
      <c r="C148" s="323">
        <v>305073143</v>
      </c>
      <c r="D148" s="323" t="s">
        <v>2400</v>
      </c>
      <c r="E148" s="323">
        <v>2023</v>
      </c>
      <c r="F148" s="323" t="s">
        <v>2253</v>
      </c>
      <c r="G148" s="323">
        <v>2</v>
      </c>
      <c r="H148" s="323" t="s">
        <v>2281</v>
      </c>
      <c r="I148" s="323" t="s">
        <v>2255</v>
      </c>
    </row>
    <row r="149" spans="1:9" x14ac:dyDescent="0.25">
      <c r="A149" s="323" t="s">
        <v>2</v>
      </c>
      <c r="B149" s="323" t="s">
        <v>3</v>
      </c>
      <c r="C149" s="323">
        <v>201226265</v>
      </c>
      <c r="D149" s="323" t="s">
        <v>2401</v>
      </c>
      <c r="E149" s="323">
        <v>2023</v>
      </c>
      <c r="F149" s="323" t="s">
        <v>2253</v>
      </c>
      <c r="G149" s="323">
        <v>1</v>
      </c>
      <c r="H149" s="323" t="s">
        <v>2281</v>
      </c>
      <c r="I149" s="323" t="s">
        <v>2255</v>
      </c>
    </row>
    <row r="150" spans="1:9" x14ac:dyDescent="0.25">
      <c r="A150" s="323" t="s">
        <v>2</v>
      </c>
      <c r="B150" s="323" t="s">
        <v>3</v>
      </c>
      <c r="C150" s="323">
        <v>207026344</v>
      </c>
      <c r="D150" s="323" t="s">
        <v>2402</v>
      </c>
      <c r="E150" s="323">
        <v>2023</v>
      </c>
      <c r="F150" s="323" t="s">
        <v>2253</v>
      </c>
      <c r="G150" s="323">
        <v>1</v>
      </c>
      <c r="H150" s="323" t="s">
        <v>2281</v>
      </c>
      <c r="I150" s="323" t="s">
        <v>2255</v>
      </c>
    </row>
    <row r="151" spans="1:9" x14ac:dyDescent="0.25">
      <c r="A151" s="323" t="s">
        <v>2</v>
      </c>
      <c r="B151" s="323" t="s">
        <v>3</v>
      </c>
      <c r="C151" s="323">
        <v>201942959</v>
      </c>
      <c r="D151" s="323" t="s">
        <v>2403</v>
      </c>
      <c r="E151" s="323">
        <v>2023</v>
      </c>
      <c r="F151" s="323" t="s">
        <v>2253</v>
      </c>
      <c r="G151" s="323">
        <v>1</v>
      </c>
      <c r="H151" s="323" t="s">
        <v>2281</v>
      </c>
      <c r="I151" s="323" t="s">
        <v>2255</v>
      </c>
    </row>
    <row r="152" spans="1:9" x14ac:dyDescent="0.25">
      <c r="A152" s="323" t="s">
        <v>2</v>
      </c>
      <c r="B152" s="323" t="s">
        <v>2256</v>
      </c>
      <c r="C152" s="323">
        <v>206883094</v>
      </c>
      <c r="D152" s="323" t="s">
        <v>2404</v>
      </c>
      <c r="E152" s="323">
        <v>2023</v>
      </c>
      <c r="F152" s="323" t="s">
        <v>2253</v>
      </c>
      <c r="G152" s="323">
        <v>4</v>
      </c>
      <c r="H152" s="323" t="s">
        <v>2281</v>
      </c>
      <c r="I152" s="323" t="s">
        <v>2258</v>
      </c>
    </row>
    <row r="153" spans="1:9" x14ac:dyDescent="0.25">
      <c r="A153" s="323" t="s">
        <v>2</v>
      </c>
      <c r="B153" s="323" t="s">
        <v>3</v>
      </c>
      <c r="C153" s="323">
        <v>207239846</v>
      </c>
      <c r="D153" s="323" t="s">
        <v>2405</v>
      </c>
      <c r="E153" s="323">
        <v>2023</v>
      </c>
      <c r="F153" s="323" t="s">
        <v>2253</v>
      </c>
      <c r="G153" s="323">
        <v>1</v>
      </c>
      <c r="H153" s="323" t="s">
        <v>2281</v>
      </c>
      <c r="I153" s="323" t="s">
        <v>2255</v>
      </c>
    </row>
    <row r="154" spans="1:9" x14ac:dyDescent="0.25">
      <c r="A154" s="323" t="s">
        <v>2</v>
      </c>
      <c r="B154" s="323" t="s">
        <v>10</v>
      </c>
      <c r="C154" s="323">
        <v>203314978</v>
      </c>
      <c r="D154" s="323" t="s">
        <v>2406</v>
      </c>
      <c r="E154" s="323">
        <v>2023</v>
      </c>
      <c r="F154" s="323" t="s">
        <v>2253</v>
      </c>
      <c r="G154" s="323">
        <v>1</v>
      </c>
      <c r="H154" s="323" t="s">
        <v>2281</v>
      </c>
      <c r="I154" s="323" t="s">
        <v>2255</v>
      </c>
    </row>
    <row r="155" spans="1:9" x14ac:dyDescent="0.25">
      <c r="A155" s="323" t="s">
        <v>2</v>
      </c>
      <c r="B155" s="323" t="s">
        <v>6</v>
      </c>
      <c r="C155" s="323">
        <v>205353439</v>
      </c>
      <c r="D155" s="323" t="s">
        <v>2407</v>
      </c>
      <c r="E155" s="323">
        <v>2023</v>
      </c>
      <c r="F155" s="323" t="s">
        <v>2253</v>
      </c>
      <c r="G155" s="323">
        <v>2</v>
      </c>
      <c r="H155" s="323" t="s">
        <v>2281</v>
      </c>
      <c r="I155" s="323" t="s">
        <v>2255</v>
      </c>
    </row>
    <row r="156" spans="1:9" x14ac:dyDescent="0.25">
      <c r="A156" s="323" t="s">
        <v>2</v>
      </c>
      <c r="B156" s="323" t="s">
        <v>2262</v>
      </c>
      <c r="C156" s="323">
        <v>207024125</v>
      </c>
      <c r="D156" s="323" t="s">
        <v>2408</v>
      </c>
      <c r="E156" s="323">
        <v>2023</v>
      </c>
      <c r="F156" s="323" t="s">
        <v>2253</v>
      </c>
      <c r="G156" s="323">
        <v>1</v>
      </c>
      <c r="H156" s="323" t="s">
        <v>2281</v>
      </c>
      <c r="I156" s="323" t="s">
        <v>2255</v>
      </c>
    </row>
    <row r="157" spans="1:9" x14ac:dyDescent="0.25">
      <c r="A157" s="323" t="s">
        <v>2</v>
      </c>
      <c r="B157" s="323" t="s">
        <v>14</v>
      </c>
      <c r="C157" s="323">
        <v>201086117</v>
      </c>
      <c r="D157" s="323" t="s">
        <v>2409</v>
      </c>
      <c r="E157" s="323">
        <v>2023</v>
      </c>
      <c r="F157" s="323" t="s">
        <v>2253</v>
      </c>
      <c r="G157" s="323">
        <v>8</v>
      </c>
      <c r="H157" s="323" t="s">
        <v>2281</v>
      </c>
      <c r="I157" s="323" t="s">
        <v>2258</v>
      </c>
    </row>
    <row r="158" spans="1:9" x14ac:dyDescent="0.25">
      <c r="A158" s="323" t="s">
        <v>2</v>
      </c>
      <c r="B158" s="323" t="s">
        <v>3</v>
      </c>
      <c r="C158" s="323">
        <v>206845133</v>
      </c>
      <c r="D158" s="323" t="s">
        <v>2410</v>
      </c>
      <c r="E158" s="323">
        <v>2023</v>
      </c>
      <c r="F158" s="323" t="s">
        <v>2253</v>
      </c>
      <c r="G158" s="323">
        <v>3</v>
      </c>
      <c r="H158" s="323" t="s">
        <v>2281</v>
      </c>
      <c r="I158" s="323" t="s">
        <v>2255</v>
      </c>
    </row>
    <row r="159" spans="1:9" x14ac:dyDescent="0.25">
      <c r="A159" s="323" t="s">
        <v>2</v>
      </c>
      <c r="B159" s="323" t="s">
        <v>14</v>
      </c>
      <c r="C159" s="323">
        <v>309356222</v>
      </c>
      <c r="D159" s="323" t="s">
        <v>2411</v>
      </c>
      <c r="E159" s="323">
        <v>2023</v>
      </c>
      <c r="F159" s="323" t="s">
        <v>2253</v>
      </c>
      <c r="G159" s="323">
        <v>3</v>
      </c>
      <c r="H159" s="323" t="s">
        <v>2281</v>
      </c>
      <c r="I159" s="323" t="s">
        <v>2258</v>
      </c>
    </row>
    <row r="160" spans="1:9" x14ac:dyDescent="0.25">
      <c r="A160" s="323" t="s">
        <v>2</v>
      </c>
      <c r="B160" s="323" t="s">
        <v>3</v>
      </c>
      <c r="C160" s="323">
        <v>200414641</v>
      </c>
      <c r="D160" s="323" t="s">
        <v>2412</v>
      </c>
      <c r="E160" s="323">
        <v>2023</v>
      </c>
      <c r="F160" s="323" t="s">
        <v>2253</v>
      </c>
      <c r="G160" s="323">
        <v>1</v>
      </c>
      <c r="H160" s="323" t="s">
        <v>2281</v>
      </c>
      <c r="I160" s="323" t="s">
        <v>2255</v>
      </c>
    </row>
    <row r="161" spans="1:9" x14ac:dyDescent="0.25">
      <c r="A161" s="323" t="s">
        <v>2</v>
      </c>
      <c r="B161" s="323" t="s">
        <v>12</v>
      </c>
      <c r="C161" s="323">
        <v>207126124</v>
      </c>
      <c r="D161" s="323" t="s">
        <v>2413</v>
      </c>
      <c r="E161" s="323">
        <v>2023</v>
      </c>
      <c r="F161" s="323" t="s">
        <v>2253</v>
      </c>
      <c r="G161" s="323">
        <v>2</v>
      </c>
      <c r="H161" s="323" t="s">
        <v>2281</v>
      </c>
      <c r="I161" s="323" t="s">
        <v>2255</v>
      </c>
    </row>
    <row r="162" spans="1:9" x14ac:dyDescent="0.25">
      <c r="A162" s="323" t="s">
        <v>2</v>
      </c>
      <c r="B162" s="323" t="s">
        <v>2256</v>
      </c>
      <c r="C162" s="323">
        <v>203810646</v>
      </c>
      <c r="D162" s="323" t="s">
        <v>2414</v>
      </c>
      <c r="E162" s="323">
        <v>2023</v>
      </c>
      <c r="F162" s="323" t="s">
        <v>2253</v>
      </c>
      <c r="G162" s="323">
        <v>5</v>
      </c>
      <c r="H162" s="323" t="s">
        <v>2281</v>
      </c>
      <c r="I162" s="323" t="s">
        <v>2258</v>
      </c>
    </row>
    <row r="163" spans="1:9" x14ac:dyDescent="0.25">
      <c r="A163" s="323" t="s">
        <v>2</v>
      </c>
      <c r="B163" s="323" t="s">
        <v>3</v>
      </c>
      <c r="C163" s="323">
        <v>201943213</v>
      </c>
      <c r="D163" s="323" t="s">
        <v>2415</v>
      </c>
      <c r="E163" s="323">
        <v>2023</v>
      </c>
      <c r="F163" s="323" t="s">
        <v>2253</v>
      </c>
      <c r="G163" s="323">
        <v>3</v>
      </c>
      <c r="H163" s="323" t="s">
        <v>2281</v>
      </c>
      <c r="I163" s="323" t="s">
        <v>2255</v>
      </c>
    </row>
    <row r="164" spans="1:9" x14ac:dyDescent="0.25">
      <c r="A164" s="323" t="s">
        <v>2</v>
      </c>
      <c r="B164" s="323" t="s">
        <v>2289</v>
      </c>
      <c r="C164" s="323">
        <v>207086659</v>
      </c>
      <c r="D164" s="323" t="s">
        <v>2416</v>
      </c>
      <c r="E164" s="323">
        <v>2023</v>
      </c>
      <c r="F164" s="323" t="s">
        <v>2253</v>
      </c>
      <c r="G164" s="323">
        <v>2</v>
      </c>
      <c r="H164" s="323" t="s">
        <v>2281</v>
      </c>
      <c r="I164" s="323" t="s">
        <v>2255</v>
      </c>
    </row>
    <row r="165" spans="1:9" x14ac:dyDescent="0.25">
      <c r="A165" s="323" t="s">
        <v>2</v>
      </c>
      <c r="B165" s="323" t="s">
        <v>2256</v>
      </c>
      <c r="C165" s="323">
        <v>206882904</v>
      </c>
      <c r="D165" s="323" t="s">
        <v>2417</v>
      </c>
      <c r="E165" s="323">
        <v>2023</v>
      </c>
      <c r="F165" s="323" t="s">
        <v>2253</v>
      </c>
      <c r="G165" s="323">
        <v>1</v>
      </c>
      <c r="H165" s="323" t="s">
        <v>2281</v>
      </c>
      <c r="I165" s="323" t="s">
        <v>2258</v>
      </c>
    </row>
    <row r="166" spans="1:9" x14ac:dyDescent="0.25">
      <c r="A166" s="323" t="s">
        <v>2</v>
      </c>
      <c r="B166" s="323" t="s">
        <v>6</v>
      </c>
      <c r="C166" s="323">
        <v>206908164</v>
      </c>
      <c r="D166" s="323" t="s">
        <v>2418</v>
      </c>
      <c r="E166" s="323">
        <v>2023</v>
      </c>
      <c r="F166" s="323" t="s">
        <v>2253</v>
      </c>
      <c r="G166" s="323">
        <v>1</v>
      </c>
      <c r="H166" s="323" t="s">
        <v>2281</v>
      </c>
      <c r="I166" s="323" t="s">
        <v>2255</v>
      </c>
    </row>
    <row r="167" spans="1:9" x14ac:dyDescent="0.25">
      <c r="A167" s="323" t="s">
        <v>2</v>
      </c>
      <c r="B167" s="323" t="s">
        <v>5</v>
      </c>
      <c r="C167" s="323">
        <v>306028157</v>
      </c>
      <c r="D167" s="323" t="s">
        <v>2419</v>
      </c>
      <c r="E167" s="323">
        <v>2023</v>
      </c>
      <c r="F167" s="323" t="s">
        <v>2253</v>
      </c>
      <c r="G167" s="323">
        <v>3</v>
      </c>
      <c r="H167" s="323" t="s">
        <v>2281</v>
      </c>
      <c r="I167" s="323" t="s">
        <v>2255</v>
      </c>
    </row>
    <row r="168" spans="1:9" x14ac:dyDescent="0.25">
      <c r="A168" s="323" t="s">
        <v>2</v>
      </c>
      <c r="B168" s="323" t="s">
        <v>3</v>
      </c>
      <c r="C168" s="323">
        <v>207243390</v>
      </c>
      <c r="D168" s="323" t="s">
        <v>2420</v>
      </c>
      <c r="E168" s="323">
        <v>2023</v>
      </c>
      <c r="F168" s="323" t="s">
        <v>2253</v>
      </c>
      <c r="G168" s="323">
        <v>389</v>
      </c>
      <c r="H168" s="323" t="s">
        <v>2281</v>
      </c>
      <c r="I168" s="323" t="s">
        <v>2255</v>
      </c>
    </row>
    <row r="169" spans="1:9" x14ac:dyDescent="0.25">
      <c r="A169" s="323" t="s">
        <v>2</v>
      </c>
      <c r="B169" s="323" t="s">
        <v>6</v>
      </c>
      <c r="C169" s="323">
        <v>207243390</v>
      </c>
      <c r="D169" s="323" t="s">
        <v>2420</v>
      </c>
      <c r="E169" s="323">
        <v>2023</v>
      </c>
      <c r="F169" s="323" t="s">
        <v>2253</v>
      </c>
      <c r="G169" s="323">
        <v>389</v>
      </c>
      <c r="H169" s="323" t="s">
        <v>2281</v>
      </c>
      <c r="I169" s="323" t="s">
        <v>2255</v>
      </c>
    </row>
    <row r="170" spans="1:9" x14ac:dyDescent="0.25">
      <c r="A170" s="323" t="s">
        <v>2</v>
      </c>
      <c r="B170" s="323" t="s">
        <v>5</v>
      </c>
      <c r="C170" s="323">
        <v>207243390</v>
      </c>
      <c r="D170" s="323" t="s">
        <v>2420</v>
      </c>
      <c r="E170" s="323">
        <v>2023</v>
      </c>
      <c r="F170" s="323" t="s">
        <v>2253</v>
      </c>
      <c r="G170" s="323">
        <v>389</v>
      </c>
      <c r="H170" s="323" t="s">
        <v>2281</v>
      </c>
      <c r="I170" s="323" t="s">
        <v>2258</v>
      </c>
    </row>
    <row r="171" spans="1:9" x14ac:dyDescent="0.25">
      <c r="A171" s="323" t="s">
        <v>2</v>
      </c>
      <c r="B171" s="323" t="s">
        <v>2256</v>
      </c>
      <c r="C171" s="323">
        <v>207243390</v>
      </c>
      <c r="D171" s="323" t="s">
        <v>2420</v>
      </c>
      <c r="E171" s="323">
        <v>2023</v>
      </c>
      <c r="F171" s="323" t="s">
        <v>2253</v>
      </c>
      <c r="G171" s="323">
        <v>389</v>
      </c>
      <c r="H171" s="323" t="s">
        <v>2281</v>
      </c>
      <c r="I171" s="323" t="s">
        <v>2258</v>
      </c>
    </row>
    <row r="172" spans="1:9" x14ac:dyDescent="0.25">
      <c r="A172" s="323" t="s">
        <v>2</v>
      </c>
      <c r="B172" s="323" t="s">
        <v>10</v>
      </c>
      <c r="C172" s="323">
        <v>207243390</v>
      </c>
      <c r="D172" s="323" t="s">
        <v>2420</v>
      </c>
      <c r="E172" s="323">
        <v>2023</v>
      </c>
      <c r="F172" s="323" t="s">
        <v>2253</v>
      </c>
      <c r="G172" s="323">
        <v>389</v>
      </c>
      <c r="H172" s="323" t="s">
        <v>2281</v>
      </c>
      <c r="I172" s="323" t="s">
        <v>2255</v>
      </c>
    </row>
    <row r="173" spans="1:9" x14ac:dyDescent="0.25">
      <c r="A173" s="323" t="s">
        <v>2</v>
      </c>
      <c r="B173" s="323" t="s">
        <v>2289</v>
      </c>
      <c r="C173" s="323">
        <v>207243390</v>
      </c>
      <c r="D173" s="323" t="s">
        <v>2420</v>
      </c>
      <c r="E173" s="323">
        <v>2023</v>
      </c>
      <c r="F173" s="323" t="s">
        <v>2253</v>
      </c>
      <c r="G173" s="323">
        <v>389</v>
      </c>
      <c r="H173" s="323" t="s">
        <v>2281</v>
      </c>
      <c r="I173" s="323" t="s">
        <v>2255</v>
      </c>
    </row>
    <row r="174" spans="1:9" x14ac:dyDescent="0.25">
      <c r="A174" s="323" t="s">
        <v>2</v>
      </c>
      <c r="B174" s="323" t="s">
        <v>10</v>
      </c>
      <c r="C174" s="323">
        <v>305485889</v>
      </c>
      <c r="D174" s="323" t="s">
        <v>2421</v>
      </c>
      <c r="E174" s="323">
        <v>2023</v>
      </c>
      <c r="F174" s="323" t="s">
        <v>2253</v>
      </c>
      <c r="G174" s="323">
        <v>1</v>
      </c>
      <c r="H174" s="323" t="s">
        <v>2281</v>
      </c>
      <c r="I174" s="323" t="s">
        <v>2255</v>
      </c>
    </row>
    <row r="175" spans="1:9" x14ac:dyDescent="0.25">
      <c r="A175" s="323" t="s">
        <v>2</v>
      </c>
      <c r="B175" s="323" t="s">
        <v>7</v>
      </c>
      <c r="C175" s="323">
        <v>207243390</v>
      </c>
      <c r="D175" s="323" t="s">
        <v>2420</v>
      </c>
      <c r="E175" s="323">
        <v>2023</v>
      </c>
      <c r="F175" s="323" t="s">
        <v>2253</v>
      </c>
      <c r="G175" s="323">
        <v>389</v>
      </c>
      <c r="H175" s="323" t="s">
        <v>2281</v>
      </c>
      <c r="I175" s="323" t="s">
        <v>2255</v>
      </c>
    </row>
    <row r="176" spans="1:9" x14ac:dyDescent="0.25">
      <c r="A176" s="323" t="s">
        <v>2</v>
      </c>
      <c r="B176" s="323" t="s">
        <v>12</v>
      </c>
      <c r="C176" s="323">
        <v>207243390</v>
      </c>
      <c r="D176" s="323" t="s">
        <v>2420</v>
      </c>
      <c r="E176" s="323">
        <v>2023</v>
      </c>
      <c r="F176" s="323" t="s">
        <v>2253</v>
      </c>
      <c r="G176" s="323">
        <v>389</v>
      </c>
      <c r="H176" s="323" t="s">
        <v>2281</v>
      </c>
      <c r="I176" s="323" t="s">
        <v>2255</v>
      </c>
    </row>
    <row r="177" spans="1:9" x14ac:dyDescent="0.25">
      <c r="A177" s="323" t="s">
        <v>2</v>
      </c>
      <c r="B177" s="323" t="s">
        <v>8</v>
      </c>
      <c r="C177" s="323">
        <v>207243390</v>
      </c>
      <c r="D177" s="323" t="s">
        <v>2420</v>
      </c>
      <c r="E177" s="323">
        <v>2023</v>
      </c>
      <c r="F177" s="323" t="s">
        <v>2253</v>
      </c>
      <c r="G177" s="323">
        <v>389</v>
      </c>
      <c r="H177" s="323" t="s">
        <v>2281</v>
      </c>
      <c r="I177" s="323" t="s">
        <v>2255</v>
      </c>
    </row>
    <row r="178" spans="1:9" x14ac:dyDescent="0.25">
      <c r="A178" s="323" t="s">
        <v>2</v>
      </c>
      <c r="B178" s="323" t="s">
        <v>14</v>
      </c>
      <c r="C178" s="323">
        <v>207243390</v>
      </c>
      <c r="D178" s="323" t="s">
        <v>2420</v>
      </c>
      <c r="E178" s="323">
        <v>2023</v>
      </c>
      <c r="F178" s="323" t="s">
        <v>2253</v>
      </c>
      <c r="G178" s="323">
        <v>389</v>
      </c>
      <c r="H178" s="323" t="s">
        <v>2281</v>
      </c>
      <c r="I178" s="323" t="s">
        <v>2258</v>
      </c>
    </row>
    <row r="179" spans="1:9" x14ac:dyDescent="0.25">
      <c r="A179" s="323" t="s">
        <v>2</v>
      </c>
      <c r="B179" s="323" t="s">
        <v>14</v>
      </c>
      <c r="C179" s="323">
        <v>203390015</v>
      </c>
      <c r="D179" s="323" t="s">
        <v>2383</v>
      </c>
      <c r="E179" s="323">
        <v>2023</v>
      </c>
      <c r="F179" s="323" t="s">
        <v>2253</v>
      </c>
      <c r="G179" s="323">
        <v>4</v>
      </c>
      <c r="H179" s="323" t="s">
        <v>2281</v>
      </c>
      <c r="I179" s="323" t="s">
        <v>2258</v>
      </c>
    </row>
    <row r="180" spans="1:9" x14ac:dyDescent="0.25">
      <c r="A180" s="323" t="s">
        <v>2</v>
      </c>
      <c r="B180" s="323" t="s">
        <v>6</v>
      </c>
      <c r="C180" s="323">
        <v>207321469</v>
      </c>
      <c r="D180" s="323" t="s">
        <v>2422</v>
      </c>
      <c r="E180" s="323">
        <v>2023</v>
      </c>
      <c r="F180" s="323" t="s">
        <v>2253</v>
      </c>
      <c r="G180" s="323">
        <v>2</v>
      </c>
      <c r="H180" s="323" t="s">
        <v>2281</v>
      </c>
      <c r="I180" s="323" t="s">
        <v>2255</v>
      </c>
    </row>
    <row r="181" spans="1:9" x14ac:dyDescent="0.25">
      <c r="A181" s="323" t="s">
        <v>2</v>
      </c>
      <c r="B181" s="323" t="s">
        <v>3</v>
      </c>
      <c r="C181" s="323">
        <v>200408205</v>
      </c>
      <c r="D181" s="323" t="s">
        <v>2423</v>
      </c>
      <c r="E181" s="323">
        <v>2023</v>
      </c>
      <c r="F181" s="323" t="s">
        <v>2253</v>
      </c>
      <c r="G181" s="323">
        <v>7</v>
      </c>
      <c r="H181" s="323" t="s">
        <v>2281</v>
      </c>
      <c r="I181" s="323" t="s">
        <v>2255</v>
      </c>
    </row>
    <row r="182" spans="1:9" x14ac:dyDescent="0.25">
      <c r="A182" s="323" t="s">
        <v>2</v>
      </c>
      <c r="B182" s="323" t="s">
        <v>10</v>
      </c>
      <c r="C182" s="323">
        <v>206934971</v>
      </c>
      <c r="D182" s="323" t="s">
        <v>2424</v>
      </c>
      <c r="E182" s="323">
        <v>2023</v>
      </c>
      <c r="F182" s="323" t="s">
        <v>2253</v>
      </c>
      <c r="G182" s="323">
        <v>1</v>
      </c>
      <c r="H182" s="323" t="s">
        <v>2281</v>
      </c>
      <c r="I182" s="323" t="s">
        <v>2255</v>
      </c>
    </row>
    <row r="183" spans="1:9" x14ac:dyDescent="0.25">
      <c r="A183" s="323" t="s">
        <v>2</v>
      </c>
      <c r="B183" s="323" t="s">
        <v>7</v>
      </c>
      <c r="C183" s="323">
        <v>207099239</v>
      </c>
      <c r="D183" s="323" t="s">
        <v>2425</v>
      </c>
      <c r="E183" s="323">
        <v>2023</v>
      </c>
      <c r="F183" s="323" t="s">
        <v>2253</v>
      </c>
      <c r="G183" s="323">
        <v>2</v>
      </c>
      <c r="H183" s="323" t="s">
        <v>2281</v>
      </c>
      <c r="I183" s="323" t="s">
        <v>2255</v>
      </c>
    </row>
    <row r="184" spans="1:9" x14ac:dyDescent="0.25">
      <c r="A184" s="323" t="s">
        <v>2</v>
      </c>
      <c r="B184" s="323" t="s">
        <v>2289</v>
      </c>
      <c r="C184" s="323">
        <v>207086681</v>
      </c>
      <c r="D184" s="323" t="s">
        <v>2426</v>
      </c>
      <c r="E184" s="323">
        <v>2023</v>
      </c>
      <c r="F184" s="323" t="s">
        <v>2253</v>
      </c>
      <c r="G184" s="323">
        <v>1</v>
      </c>
      <c r="H184" s="323" t="s">
        <v>2281</v>
      </c>
      <c r="I184" s="323" t="s">
        <v>2255</v>
      </c>
    </row>
    <row r="185" spans="1:9" x14ac:dyDescent="0.25">
      <c r="A185" s="323" t="s">
        <v>2</v>
      </c>
      <c r="B185" s="323" t="s">
        <v>2289</v>
      </c>
      <c r="C185" s="323">
        <v>207086698</v>
      </c>
      <c r="D185" s="323" t="s">
        <v>2427</v>
      </c>
      <c r="E185" s="323">
        <v>2023</v>
      </c>
      <c r="F185" s="323" t="s">
        <v>2253</v>
      </c>
      <c r="G185" s="323">
        <v>1</v>
      </c>
      <c r="H185" s="323" t="s">
        <v>2281</v>
      </c>
      <c r="I185" s="323" t="s">
        <v>2255</v>
      </c>
    </row>
    <row r="186" spans="1:9" x14ac:dyDescent="0.25">
      <c r="A186" s="323" t="s">
        <v>2</v>
      </c>
      <c r="B186" s="323" t="s">
        <v>10</v>
      </c>
      <c r="C186" s="323">
        <v>206892392</v>
      </c>
      <c r="D186" s="323" t="s">
        <v>2428</v>
      </c>
      <c r="E186" s="323">
        <v>2023</v>
      </c>
      <c r="F186" s="323" t="s">
        <v>2253</v>
      </c>
      <c r="G186" s="323">
        <v>1</v>
      </c>
      <c r="H186" s="323" t="s">
        <v>2281</v>
      </c>
      <c r="I186" s="323" t="s">
        <v>2255</v>
      </c>
    </row>
    <row r="187" spans="1:9" x14ac:dyDescent="0.25">
      <c r="A187" s="323" t="s">
        <v>2</v>
      </c>
      <c r="B187" s="323" t="s">
        <v>2289</v>
      </c>
      <c r="C187" s="323">
        <v>207086706</v>
      </c>
      <c r="D187" s="323" t="s">
        <v>2429</v>
      </c>
      <c r="E187" s="323">
        <v>2023</v>
      </c>
      <c r="F187" s="323" t="s">
        <v>2253</v>
      </c>
      <c r="G187" s="323">
        <v>2</v>
      </c>
      <c r="H187" s="323" t="s">
        <v>2281</v>
      </c>
      <c r="I187" s="323" t="s">
        <v>2255</v>
      </c>
    </row>
    <row r="188" spans="1:9" x14ac:dyDescent="0.25">
      <c r="A188" s="323" t="s">
        <v>2</v>
      </c>
      <c r="B188" s="323" t="s">
        <v>6</v>
      </c>
      <c r="C188" s="323">
        <v>205905160</v>
      </c>
      <c r="D188" s="323" t="s">
        <v>2430</v>
      </c>
      <c r="E188" s="323">
        <v>2023</v>
      </c>
      <c r="F188" s="323" t="s">
        <v>2253</v>
      </c>
      <c r="G188" s="323">
        <v>4</v>
      </c>
      <c r="H188" s="323" t="s">
        <v>2281</v>
      </c>
      <c r="I188" s="323" t="s">
        <v>2255</v>
      </c>
    </row>
    <row r="189" spans="1:9" x14ac:dyDescent="0.25">
      <c r="A189" s="323" t="s">
        <v>2</v>
      </c>
      <c r="B189" s="323" t="s">
        <v>8</v>
      </c>
      <c r="C189" s="323">
        <v>207303918</v>
      </c>
      <c r="D189" s="323" t="s">
        <v>2431</v>
      </c>
      <c r="E189" s="323">
        <v>2023</v>
      </c>
      <c r="F189" s="323" t="s">
        <v>2253</v>
      </c>
      <c r="G189" s="323">
        <v>2</v>
      </c>
      <c r="H189" s="323" t="s">
        <v>2281</v>
      </c>
      <c r="I189" s="323" t="s">
        <v>2255</v>
      </c>
    </row>
    <row r="190" spans="1:9" x14ac:dyDescent="0.25">
      <c r="A190" s="323" t="s">
        <v>2</v>
      </c>
      <c r="B190" s="323" t="s">
        <v>2289</v>
      </c>
      <c r="C190" s="323">
        <v>207087127</v>
      </c>
      <c r="D190" s="323" t="s">
        <v>2432</v>
      </c>
      <c r="E190" s="323">
        <v>2023</v>
      </c>
      <c r="F190" s="323" t="s">
        <v>2253</v>
      </c>
      <c r="G190" s="323">
        <v>1</v>
      </c>
      <c r="H190" s="323" t="s">
        <v>2281</v>
      </c>
      <c r="I190" s="323" t="s">
        <v>2255</v>
      </c>
    </row>
    <row r="191" spans="1:9" x14ac:dyDescent="0.25">
      <c r="A191" s="323" t="s">
        <v>2</v>
      </c>
      <c r="B191" s="323" t="s">
        <v>12</v>
      </c>
      <c r="C191" s="323">
        <v>203166901</v>
      </c>
      <c r="D191" s="323" t="s">
        <v>2433</v>
      </c>
      <c r="E191" s="323">
        <v>2023</v>
      </c>
      <c r="F191" s="323" t="s">
        <v>2253</v>
      </c>
      <c r="G191" s="323">
        <v>1</v>
      </c>
      <c r="H191" s="323" t="s">
        <v>2281</v>
      </c>
      <c r="I191" s="323" t="s">
        <v>2255</v>
      </c>
    </row>
    <row r="192" spans="1:9" x14ac:dyDescent="0.25">
      <c r="A192" s="323" t="s">
        <v>2</v>
      </c>
      <c r="B192" s="323" t="s">
        <v>2256</v>
      </c>
      <c r="C192" s="323">
        <v>206882943</v>
      </c>
      <c r="D192" s="323" t="s">
        <v>2434</v>
      </c>
      <c r="E192" s="323">
        <v>2023</v>
      </c>
      <c r="F192" s="323" t="s">
        <v>2253</v>
      </c>
      <c r="G192" s="323">
        <v>5</v>
      </c>
      <c r="H192" s="323" t="s">
        <v>2281</v>
      </c>
      <c r="I192" s="323" t="s">
        <v>2258</v>
      </c>
    </row>
    <row r="193" spans="1:9" x14ac:dyDescent="0.25">
      <c r="A193" s="323" t="s">
        <v>2</v>
      </c>
      <c r="B193" s="323" t="s">
        <v>12</v>
      </c>
      <c r="C193" s="323">
        <v>203349048</v>
      </c>
      <c r="D193" s="323" t="s">
        <v>2435</v>
      </c>
      <c r="E193" s="323">
        <v>2023</v>
      </c>
      <c r="F193" s="323" t="s">
        <v>2253</v>
      </c>
      <c r="G193" s="323">
        <v>3</v>
      </c>
      <c r="H193" s="323" t="s">
        <v>2281</v>
      </c>
      <c r="I193" s="323" t="s">
        <v>2255</v>
      </c>
    </row>
    <row r="194" spans="1:9" x14ac:dyDescent="0.25">
      <c r="A194" s="323" t="s">
        <v>2</v>
      </c>
      <c r="B194" s="323" t="s">
        <v>2289</v>
      </c>
      <c r="C194" s="323">
        <v>305454641</v>
      </c>
      <c r="D194" s="323" t="s">
        <v>2436</v>
      </c>
      <c r="E194" s="323">
        <v>2023</v>
      </c>
      <c r="F194" s="323" t="s">
        <v>2253</v>
      </c>
      <c r="G194" s="323">
        <v>1</v>
      </c>
      <c r="H194" s="323" t="s">
        <v>2281</v>
      </c>
      <c r="I194" s="323" t="s">
        <v>2255</v>
      </c>
    </row>
    <row r="195" spans="1:9" x14ac:dyDescent="0.25">
      <c r="A195" s="323" t="s">
        <v>2</v>
      </c>
      <c r="B195" s="323" t="s">
        <v>73</v>
      </c>
      <c r="C195" s="323">
        <v>307319134</v>
      </c>
      <c r="D195" s="323" t="s">
        <v>2437</v>
      </c>
      <c r="E195" s="323">
        <v>2023</v>
      </c>
      <c r="F195" s="323" t="s">
        <v>2253</v>
      </c>
      <c r="G195" s="323">
        <v>1</v>
      </c>
      <c r="H195" s="323" t="s">
        <v>2281</v>
      </c>
      <c r="I195" s="323" t="s">
        <v>2255</v>
      </c>
    </row>
    <row r="196" spans="1:9" x14ac:dyDescent="0.25">
      <c r="A196" s="323" t="s">
        <v>2</v>
      </c>
      <c r="B196" s="323" t="s">
        <v>2289</v>
      </c>
      <c r="C196" s="323">
        <v>305449228</v>
      </c>
      <c r="D196" s="323" t="s">
        <v>2438</v>
      </c>
      <c r="E196" s="323">
        <v>2023</v>
      </c>
      <c r="F196" s="323" t="s">
        <v>2253</v>
      </c>
      <c r="G196" s="323">
        <v>4</v>
      </c>
      <c r="H196" s="323" t="s">
        <v>2281</v>
      </c>
      <c r="I196" s="323" t="s">
        <v>2255</v>
      </c>
    </row>
    <row r="197" spans="1:9" x14ac:dyDescent="0.25">
      <c r="A197" s="323" t="s">
        <v>2</v>
      </c>
      <c r="B197" s="323" t="s">
        <v>5</v>
      </c>
      <c r="C197" s="323">
        <v>205439829</v>
      </c>
      <c r="D197" s="323" t="s">
        <v>2439</v>
      </c>
      <c r="E197" s="323">
        <v>2023</v>
      </c>
      <c r="F197" s="323" t="s">
        <v>2253</v>
      </c>
      <c r="G197" s="323">
        <v>3</v>
      </c>
      <c r="H197" s="323" t="s">
        <v>2281</v>
      </c>
      <c r="I197" s="323" t="s">
        <v>2255</v>
      </c>
    </row>
    <row r="198" spans="1:9" x14ac:dyDescent="0.25">
      <c r="A198" s="323" t="s">
        <v>2</v>
      </c>
      <c r="B198" s="323" t="s">
        <v>6</v>
      </c>
      <c r="C198" s="323">
        <v>201137788</v>
      </c>
      <c r="D198" s="323" t="s">
        <v>2440</v>
      </c>
      <c r="E198" s="323">
        <v>2023</v>
      </c>
      <c r="F198" s="323" t="s">
        <v>2253</v>
      </c>
      <c r="G198" s="323">
        <v>16</v>
      </c>
      <c r="H198" s="323" t="s">
        <v>2281</v>
      </c>
      <c r="I198" s="323" t="s">
        <v>2255</v>
      </c>
    </row>
    <row r="199" spans="1:9" x14ac:dyDescent="0.25">
      <c r="A199" s="323" t="s">
        <v>2</v>
      </c>
      <c r="B199" s="323" t="s">
        <v>2289</v>
      </c>
      <c r="C199" s="323">
        <v>203210070</v>
      </c>
      <c r="D199" s="323" t="s">
        <v>2441</v>
      </c>
      <c r="E199" s="323">
        <v>2023</v>
      </c>
      <c r="F199" s="323" t="s">
        <v>2253</v>
      </c>
      <c r="G199" s="323">
        <v>1</v>
      </c>
      <c r="H199" s="323" t="s">
        <v>2281</v>
      </c>
      <c r="I199" s="323" t="s">
        <v>2255</v>
      </c>
    </row>
    <row r="200" spans="1:9" x14ac:dyDescent="0.25">
      <c r="A200" s="323" t="s">
        <v>2</v>
      </c>
      <c r="B200" s="323" t="s">
        <v>2289</v>
      </c>
      <c r="C200" s="323">
        <v>207006700</v>
      </c>
      <c r="D200" s="323" t="s">
        <v>2442</v>
      </c>
      <c r="E200" s="323">
        <v>2023</v>
      </c>
      <c r="F200" s="323" t="s">
        <v>2253</v>
      </c>
      <c r="G200" s="323">
        <v>2</v>
      </c>
      <c r="H200" s="323" t="s">
        <v>2281</v>
      </c>
      <c r="I200" s="323" t="s">
        <v>2255</v>
      </c>
    </row>
    <row r="201" spans="1:9" x14ac:dyDescent="0.25">
      <c r="A201" s="323" t="s">
        <v>2</v>
      </c>
      <c r="B201" s="323" t="s">
        <v>14</v>
      </c>
      <c r="C201" s="323">
        <v>207098263</v>
      </c>
      <c r="D201" s="323" t="s">
        <v>2443</v>
      </c>
      <c r="E201" s="323">
        <v>2023</v>
      </c>
      <c r="F201" s="323" t="s">
        <v>2253</v>
      </c>
      <c r="G201" s="323">
        <v>1</v>
      </c>
      <c r="H201" s="323" t="s">
        <v>2281</v>
      </c>
      <c r="I201" s="323" t="s">
        <v>2258</v>
      </c>
    </row>
    <row r="202" spans="1:9" x14ac:dyDescent="0.25">
      <c r="A202" s="323" t="s">
        <v>2</v>
      </c>
      <c r="B202" s="323" t="s">
        <v>5</v>
      </c>
      <c r="C202" s="323">
        <v>200427055</v>
      </c>
      <c r="D202" s="323" t="s">
        <v>2444</v>
      </c>
      <c r="E202" s="323">
        <v>2023</v>
      </c>
      <c r="F202" s="323" t="s">
        <v>2253</v>
      </c>
      <c r="G202" s="323">
        <v>1</v>
      </c>
      <c r="H202" s="323" t="s">
        <v>2281</v>
      </c>
      <c r="I202" s="323" t="s">
        <v>2255</v>
      </c>
    </row>
    <row r="203" spans="1:9" x14ac:dyDescent="0.25">
      <c r="A203" s="323" t="s">
        <v>2</v>
      </c>
      <c r="B203" s="323" t="s">
        <v>10</v>
      </c>
      <c r="C203" s="323">
        <v>203315114</v>
      </c>
      <c r="D203" s="323" t="s">
        <v>2445</v>
      </c>
      <c r="E203" s="323">
        <v>2023</v>
      </c>
      <c r="F203" s="323" t="s">
        <v>2253</v>
      </c>
      <c r="G203" s="323">
        <v>4</v>
      </c>
      <c r="H203" s="323" t="s">
        <v>2281</v>
      </c>
      <c r="I203" s="323" t="s">
        <v>2255</v>
      </c>
    </row>
    <row r="204" spans="1:9" x14ac:dyDescent="0.25">
      <c r="A204" s="323" t="s">
        <v>2</v>
      </c>
      <c r="B204" s="323" t="s">
        <v>6</v>
      </c>
      <c r="C204" s="323">
        <v>203263963</v>
      </c>
      <c r="D204" s="323" t="s">
        <v>2446</v>
      </c>
      <c r="E204" s="323">
        <v>2023</v>
      </c>
      <c r="F204" s="323" t="s">
        <v>2253</v>
      </c>
      <c r="G204" s="323">
        <v>4</v>
      </c>
      <c r="H204" s="323" t="s">
        <v>2281</v>
      </c>
      <c r="I204" s="323" t="s">
        <v>2255</v>
      </c>
    </row>
    <row r="205" spans="1:9" x14ac:dyDescent="0.25">
      <c r="A205" s="323" t="s">
        <v>2</v>
      </c>
      <c r="B205" s="323" t="s">
        <v>3</v>
      </c>
      <c r="C205" s="323">
        <v>201943062</v>
      </c>
      <c r="D205" s="323" t="s">
        <v>2447</v>
      </c>
      <c r="E205" s="323">
        <v>2023</v>
      </c>
      <c r="F205" s="323" t="s">
        <v>2253</v>
      </c>
      <c r="G205" s="323">
        <v>1</v>
      </c>
      <c r="H205" s="323" t="s">
        <v>2281</v>
      </c>
      <c r="I205" s="323" t="s">
        <v>2255</v>
      </c>
    </row>
    <row r="206" spans="1:9" x14ac:dyDescent="0.25">
      <c r="A206" s="323" t="s">
        <v>2</v>
      </c>
      <c r="B206" s="323" t="s">
        <v>99</v>
      </c>
      <c r="C206" s="323">
        <v>203274371</v>
      </c>
      <c r="D206" s="323" t="s">
        <v>2448</v>
      </c>
      <c r="E206" s="323">
        <v>2023</v>
      </c>
      <c r="F206" s="323" t="s">
        <v>2253</v>
      </c>
      <c r="G206" s="323">
        <v>5</v>
      </c>
      <c r="H206" s="323" t="s">
        <v>2281</v>
      </c>
      <c r="I206" s="323" t="s">
        <v>2255</v>
      </c>
    </row>
    <row r="207" spans="1:9" x14ac:dyDescent="0.25">
      <c r="A207" s="323" t="s">
        <v>2</v>
      </c>
      <c r="B207" s="323" t="s">
        <v>12</v>
      </c>
      <c r="C207" s="323">
        <v>203416035</v>
      </c>
      <c r="D207" s="323" t="s">
        <v>2449</v>
      </c>
      <c r="E207" s="323">
        <v>2023</v>
      </c>
      <c r="F207" s="323" t="s">
        <v>2253</v>
      </c>
      <c r="G207" s="323">
        <v>2</v>
      </c>
      <c r="H207" s="323" t="s">
        <v>2281</v>
      </c>
      <c r="I207" s="323" t="s">
        <v>2255</v>
      </c>
    </row>
    <row r="208" spans="1:9" x14ac:dyDescent="0.25">
      <c r="A208" s="323" t="s">
        <v>2</v>
      </c>
      <c r="B208" s="323" t="s">
        <v>3</v>
      </c>
      <c r="C208" s="323">
        <v>207005204</v>
      </c>
      <c r="D208" s="323" t="s">
        <v>2450</v>
      </c>
      <c r="E208" s="323">
        <v>2023</v>
      </c>
      <c r="F208" s="323" t="s">
        <v>2253</v>
      </c>
      <c r="G208" s="323">
        <v>1</v>
      </c>
      <c r="H208" s="323" t="s">
        <v>2281</v>
      </c>
      <c r="I208" s="323" t="s">
        <v>2255</v>
      </c>
    </row>
    <row r="209" spans="1:9" x14ac:dyDescent="0.25">
      <c r="A209" s="323" t="s">
        <v>2</v>
      </c>
      <c r="B209" s="323" t="s">
        <v>10</v>
      </c>
      <c r="C209" s="323">
        <v>207097218</v>
      </c>
      <c r="D209" s="323" t="s">
        <v>2451</v>
      </c>
      <c r="E209" s="323">
        <v>2023</v>
      </c>
      <c r="F209" s="323" t="s">
        <v>2253</v>
      </c>
      <c r="G209" s="323">
        <v>1</v>
      </c>
      <c r="H209" s="323" t="s">
        <v>2281</v>
      </c>
      <c r="I209" s="323" t="s">
        <v>2255</v>
      </c>
    </row>
    <row r="210" spans="1:9" x14ac:dyDescent="0.25">
      <c r="A210" s="323" t="s">
        <v>2</v>
      </c>
      <c r="B210" s="323" t="s">
        <v>14</v>
      </c>
      <c r="C210" s="323">
        <v>207103414</v>
      </c>
      <c r="D210" s="323" t="s">
        <v>2452</v>
      </c>
      <c r="E210" s="323">
        <v>2023</v>
      </c>
      <c r="F210" s="323" t="s">
        <v>2253</v>
      </c>
      <c r="G210" s="323">
        <v>4</v>
      </c>
      <c r="H210" s="323" t="s">
        <v>2281</v>
      </c>
      <c r="I210" s="323" t="s">
        <v>2258</v>
      </c>
    </row>
    <row r="211" spans="1:9" x14ac:dyDescent="0.25">
      <c r="A211" s="323" t="s">
        <v>2</v>
      </c>
      <c r="B211" s="323" t="s">
        <v>10</v>
      </c>
      <c r="C211" s="323">
        <v>203315217</v>
      </c>
      <c r="D211" s="323" t="s">
        <v>2433</v>
      </c>
      <c r="E211" s="323">
        <v>2023</v>
      </c>
      <c r="F211" s="323" t="s">
        <v>2253</v>
      </c>
      <c r="G211" s="323">
        <v>2</v>
      </c>
      <c r="H211" s="323" t="s">
        <v>2281</v>
      </c>
      <c r="I211" s="323" t="s">
        <v>2255</v>
      </c>
    </row>
    <row r="212" spans="1:9" x14ac:dyDescent="0.25">
      <c r="A212" s="323" t="s">
        <v>2</v>
      </c>
      <c r="B212" s="323" t="s">
        <v>12</v>
      </c>
      <c r="C212" s="323">
        <v>201530861</v>
      </c>
      <c r="D212" s="323" t="s">
        <v>2453</v>
      </c>
      <c r="E212" s="323">
        <v>2023</v>
      </c>
      <c r="F212" s="323" t="s">
        <v>2253</v>
      </c>
      <c r="G212" s="323">
        <v>4</v>
      </c>
      <c r="H212" s="323" t="s">
        <v>2281</v>
      </c>
      <c r="I212" s="323" t="s">
        <v>2255</v>
      </c>
    </row>
    <row r="213" spans="1:9" x14ac:dyDescent="0.25">
      <c r="A213" s="323" t="s">
        <v>2</v>
      </c>
      <c r="B213" s="323" t="s">
        <v>2262</v>
      </c>
      <c r="C213" s="323">
        <v>206908084</v>
      </c>
      <c r="D213" s="323" t="s">
        <v>2454</v>
      </c>
      <c r="E213" s="323">
        <v>2023</v>
      </c>
      <c r="F213" s="323" t="s">
        <v>2253</v>
      </c>
      <c r="G213" s="323">
        <v>5</v>
      </c>
      <c r="H213" s="323" t="s">
        <v>2281</v>
      </c>
      <c r="I213" s="323" t="s">
        <v>2255</v>
      </c>
    </row>
    <row r="214" spans="1:9" x14ac:dyDescent="0.25">
      <c r="A214" s="323" t="s">
        <v>2</v>
      </c>
      <c r="B214" s="323" t="s">
        <v>99</v>
      </c>
      <c r="C214" s="323">
        <v>207087317</v>
      </c>
      <c r="D214" s="323" t="s">
        <v>2455</v>
      </c>
      <c r="E214" s="323">
        <v>2023</v>
      </c>
      <c r="F214" s="323" t="s">
        <v>2253</v>
      </c>
      <c r="G214" s="323">
        <v>2</v>
      </c>
      <c r="H214" s="323" t="s">
        <v>2281</v>
      </c>
      <c r="I214" s="323" t="s">
        <v>2255</v>
      </c>
    </row>
    <row r="215" spans="1:9" x14ac:dyDescent="0.25">
      <c r="A215" s="323" t="s">
        <v>2</v>
      </c>
      <c r="B215" s="323" t="s">
        <v>14</v>
      </c>
      <c r="C215" s="323">
        <v>203454685</v>
      </c>
      <c r="D215" s="323" t="s">
        <v>2456</v>
      </c>
      <c r="E215" s="323">
        <v>2023</v>
      </c>
      <c r="F215" s="323" t="s">
        <v>2253</v>
      </c>
      <c r="G215" s="323">
        <v>2</v>
      </c>
      <c r="H215" s="323" t="s">
        <v>2281</v>
      </c>
      <c r="I215" s="323" t="s">
        <v>2258</v>
      </c>
    </row>
    <row r="216" spans="1:9" x14ac:dyDescent="0.25">
      <c r="A216" s="323" t="s">
        <v>2</v>
      </c>
      <c r="B216" s="323" t="s">
        <v>3</v>
      </c>
      <c r="C216" s="323">
        <v>207015112</v>
      </c>
      <c r="D216" s="323" t="s">
        <v>2457</v>
      </c>
      <c r="E216" s="323">
        <v>2023</v>
      </c>
      <c r="F216" s="323" t="s">
        <v>2253</v>
      </c>
      <c r="G216" s="323">
        <v>1</v>
      </c>
      <c r="H216" s="323" t="s">
        <v>2281</v>
      </c>
      <c r="I216" s="323" t="s">
        <v>2255</v>
      </c>
    </row>
    <row r="217" spans="1:9" x14ac:dyDescent="0.25">
      <c r="A217" s="323" t="s">
        <v>2</v>
      </c>
      <c r="B217" s="323" t="s">
        <v>10</v>
      </c>
      <c r="C217" s="323">
        <v>203315177</v>
      </c>
      <c r="D217" s="323" t="s">
        <v>2458</v>
      </c>
      <c r="E217" s="323">
        <v>2023</v>
      </c>
      <c r="F217" s="323" t="s">
        <v>2253</v>
      </c>
      <c r="G217" s="323">
        <v>1</v>
      </c>
      <c r="H217" s="323" t="s">
        <v>2281</v>
      </c>
      <c r="I217" s="323" t="s">
        <v>2255</v>
      </c>
    </row>
    <row r="218" spans="1:9" x14ac:dyDescent="0.25">
      <c r="A218" s="323" t="s">
        <v>2</v>
      </c>
      <c r="B218" s="323" t="s">
        <v>2256</v>
      </c>
      <c r="C218" s="323">
        <v>206883048</v>
      </c>
      <c r="D218" s="323" t="s">
        <v>2459</v>
      </c>
      <c r="E218" s="323">
        <v>2023</v>
      </c>
      <c r="F218" s="323" t="s">
        <v>2253</v>
      </c>
      <c r="G218" s="323">
        <v>2</v>
      </c>
      <c r="H218" s="323" t="s">
        <v>2281</v>
      </c>
      <c r="I218" s="323" t="s">
        <v>2258</v>
      </c>
    </row>
    <row r="219" spans="1:9" x14ac:dyDescent="0.25">
      <c r="A219" s="323" t="s">
        <v>2</v>
      </c>
      <c r="B219" s="323" t="s">
        <v>6</v>
      </c>
      <c r="C219" s="323">
        <v>207029584</v>
      </c>
      <c r="D219" s="323" t="s">
        <v>2460</v>
      </c>
      <c r="E219" s="323">
        <v>2023</v>
      </c>
      <c r="F219" s="323" t="s">
        <v>2253</v>
      </c>
      <c r="G219" s="323">
        <v>2</v>
      </c>
      <c r="H219" s="323" t="s">
        <v>2281</v>
      </c>
      <c r="I219" s="323" t="s">
        <v>2255</v>
      </c>
    </row>
    <row r="220" spans="1:9" x14ac:dyDescent="0.25">
      <c r="A220" s="323" t="s">
        <v>2</v>
      </c>
      <c r="B220" s="323" t="s">
        <v>3</v>
      </c>
      <c r="C220" s="323">
        <v>202208072</v>
      </c>
      <c r="D220" s="323" t="s">
        <v>2461</v>
      </c>
      <c r="E220" s="323">
        <v>2023</v>
      </c>
      <c r="F220" s="323" t="s">
        <v>2253</v>
      </c>
      <c r="G220" s="323">
        <v>4</v>
      </c>
      <c r="H220" s="323" t="s">
        <v>2281</v>
      </c>
      <c r="I220" s="323" t="s">
        <v>2255</v>
      </c>
    </row>
    <row r="221" spans="1:9" x14ac:dyDescent="0.25">
      <c r="A221" s="323" t="s">
        <v>2</v>
      </c>
      <c r="B221" s="323" t="s">
        <v>2289</v>
      </c>
      <c r="C221" s="323">
        <v>206882089</v>
      </c>
      <c r="D221" s="323" t="s">
        <v>2462</v>
      </c>
      <c r="E221" s="323">
        <v>2023</v>
      </c>
      <c r="F221" s="323" t="s">
        <v>2253</v>
      </c>
      <c r="G221" s="323">
        <v>3</v>
      </c>
      <c r="H221" s="323" t="s">
        <v>2281</v>
      </c>
      <c r="I221" s="323" t="s">
        <v>2255</v>
      </c>
    </row>
    <row r="222" spans="1:9" x14ac:dyDescent="0.25">
      <c r="A222" s="323" t="s">
        <v>2</v>
      </c>
      <c r="B222" s="323" t="s">
        <v>14</v>
      </c>
      <c r="C222" s="323">
        <v>207052850</v>
      </c>
      <c r="D222" s="323" t="s">
        <v>2463</v>
      </c>
      <c r="E222" s="323">
        <v>2023</v>
      </c>
      <c r="F222" s="323" t="s">
        <v>2253</v>
      </c>
      <c r="G222" s="323">
        <v>3</v>
      </c>
      <c r="H222" s="323" t="s">
        <v>2281</v>
      </c>
      <c r="I222" s="323" t="s">
        <v>2258</v>
      </c>
    </row>
    <row r="223" spans="1:9" x14ac:dyDescent="0.25">
      <c r="A223" s="323" t="s">
        <v>2</v>
      </c>
      <c r="B223" s="323" t="s">
        <v>10</v>
      </c>
      <c r="C223" s="323">
        <v>207086001</v>
      </c>
      <c r="D223" s="323" t="s">
        <v>2464</v>
      </c>
      <c r="E223" s="323">
        <v>2023</v>
      </c>
      <c r="F223" s="323" t="s">
        <v>2253</v>
      </c>
      <c r="G223" s="323">
        <v>1</v>
      </c>
      <c r="H223" s="323" t="s">
        <v>2281</v>
      </c>
      <c r="I223" s="323" t="s">
        <v>2255</v>
      </c>
    </row>
    <row r="224" spans="1:9" x14ac:dyDescent="0.25">
      <c r="A224" s="323" t="s">
        <v>2</v>
      </c>
      <c r="B224" s="323" t="s">
        <v>73</v>
      </c>
      <c r="C224" s="323">
        <v>207324227</v>
      </c>
      <c r="D224" s="323" t="s">
        <v>2465</v>
      </c>
      <c r="E224" s="323">
        <v>2023</v>
      </c>
      <c r="F224" s="323" t="s">
        <v>2253</v>
      </c>
      <c r="G224" s="323">
        <v>2</v>
      </c>
      <c r="H224" s="323" t="s">
        <v>2281</v>
      </c>
      <c r="I224" s="323" t="s">
        <v>2255</v>
      </c>
    </row>
    <row r="225" spans="1:9" x14ac:dyDescent="0.25">
      <c r="A225" s="323" t="s">
        <v>2</v>
      </c>
      <c r="B225" s="323" t="s">
        <v>8</v>
      </c>
      <c r="C225" s="323">
        <v>305457542</v>
      </c>
      <c r="D225" s="323" t="s">
        <v>2466</v>
      </c>
      <c r="E225" s="323">
        <v>2023</v>
      </c>
      <c r="F225" s="323" t="s">
        <v>2253</v>
      </c>
      <c r="G225" s="323">
        <v>1</v>
      </c>
      <c r="H225" s="323" t="s">
        <v>2281</v>
      </c>
      <c r="I225" s="323" t="s">
        <v>2255</v>
      </c>
    </row>
    <row r="226" spans="1:9" x14ac:dyDescent="0.25">
      <c r="A226" s="323" t="s">
        <v>2</v>
      </c>
      <c r="B226" s="323" t="s">
        <v>10</v>
      </c>
      <c r="C226" s="323">
        <v>202387484</v>
      </c>
      <c r="D226" s="323" t="s">
        <v>2467</v>
      </c>
      <c r="E226" s="323">
        <v>2023</v>
      </c>
      <c r="F226" s="323" t="s">
        <v>2253</v>
      </c>
      <c r="G226" s="323">
        <v>1</v>
      </c>
      <c r="H226" s="323" t="s">
        <v>2281</v>
      </c>
      <c r="I226" s="323" t="s">
        <v>2255</v>
      </c>
    </row>
    <row r="227" spans="1:9" x14ac:dyDescent="0.25">
      <c r="A227" s="323" t="s">
        <v>2</v>
      </c>
      <c r="B227" s="323" t="s">
        <v>5</v>
      </c>
      <c r="C227" s="323">
        <v>309216585</v>
      </c>
      <c r="D227" s="323" t="s">
        <v>2468</v>
      </c>
      <c r="E227" s="323">
        <v>2023</v>
      </c>
      <c r="F227" s="323" t="s">
        <v>2253</v>
      </c>
      <c r="G227" s="323">
        <v>1</v>
      </c>
      <c r="H227" s="323" t="s">
        <v>2281</v>
      </c>
      <c r="I227" s="323" t="s">
        <v>2255</v>
      </c>
    </row>
    <row r="228" spans="1:9" x14ac:dyDescent="0.25">
      <c r="A228" s="323" t="s">
        <v>2</v>
      </c>
      <c r="B228" s="323" t="s">
        <v>10</v>
      </c>
      <c r="C228" s="323">
        <v>207086025</v>
      </c>
      <c r="D228" s="323" t="s">
        <v>2469</v>
      </c>
      <c r="E228" s="323">
        <v>2023</v>
      </c>
      <c r="F228" s="323" t="s">
        <v>2253</v>
      </c>
      <c r="G228" s="323">
        <v>1</v>
      </c>
      <c r="H228" s="323" t="s">
        <v>2281</v>
      </c>
      <c r="I228" s="323" t="s">
        <v>2255</v>
      </c>
    </row>
    <row r="229" spans="1:9" x14ac:dyDescent="0.25">
      <c r="A229" s="323" t="s">
        <v>2</v>
      </c>
      <c r="B229" s="323" t="s">
        <v>73</v>
      </c>
      <c r="C229" s="323">
        <v>206884537</v>
      </c>
      <c r="D229" s="323" t="s">
        <v>2470</v>
      </c>
      <c r="E229" s="323">
        <v>2023</v>
      </c>
      <c r="F229" s="323" t="s">
        <v>2253</v>
      </c>
      <c r="G229" s="323">
        <v>3</v>
      </c>
      <c r="H229" s="323" t="s">
        <v>2281</v>
      </c>
      <c r="I229" s="323" t="s">
        <v>2255</v>
      </c>
    </row>
    <row r="230" spans="1:9" x14ac:dyDescent="0.25">
      <c r="A230" s="323" t="s">
        <v>2</v>
      </c>
      <c r="B230" s="323" t="s">
        <v>2289</v>
      </c>
      <c r="C230" s="323">
        <v>203366613</v>
      </c>
      <c r="D230" s="323" t="s">
        <v>2471</v>
      </c>
      <c r="E230" s="323">
        <v>2023</v>
      </c>
      <c r="F230" s="323" t="s">
        <v>2253</v>
      </c>
      <c r="G230" s="323">
        <v>2</v>
      </c>
      <c r="H230" s="323" t="s">
        <v>2281</v>
      </c>
      <c r="I230" s="323" t="s">
        <v>2255</v>
      </c>
    </row>
    <row r="231" spans="1:9" x14ac:dyDescent="0.25">
      <c r="A231" s="323" t="s">
        <v>2</v>
      </c>
      <c r="B231" s="323" t="s">
        <v>10</v>
      </c>
      <c r="C231" s="323">
        <v>206945095</v>
      </c>
      <c r="D231" s="323" t="s">
        <v>2472</v>
      </c>
      <c r="E231" s="323">
        <v>2023</v>
      </c>
      <c r="F231" s="323" t="s">
        <v>2253</v>
      </c>
      <c r="G231" s="323">
        <v>5</v>
      </c>
      <c r="H231" s="323" t="s">
        <v>2281</v>
      </c>
      <c r="I231" s="323" t="s">
        <v>2255</v>
      </c>
    </row>
    <row r="232" spans="1:9" x14ac:dyDescent="0.25">
      <c r="A232" s="323" t="s">
        <v>2</v>
      </c>
      <c r="B232" s="323" t="s">
        <v>2262</v>
      </c>
      <c r="C232" s="323">
        <v>305028600</v>
      </c>
      <c r="D232" s="323" t="s">
        <v>2473</v>
      </c>
      <c r="E232" s="323">
        <v>2023</v>
      </c>
      <c r="F232" s="323" t="s">
        <v>2253</v>
      </c>
      <c r="G232" s="323">
        <v>3</v>
      </c>
      <c r="H232" s="323" t="s">
        <v>2281</v>
      </c>
      <c r="I232" s="323" t="s">
        <v>2255</v>
      </c>
    </row>
    <row r="233" spans="1:9" x14ac:dyDescent="0.25">
      <c r="A233" s="323" t="s">
        <v>2</v>
      </c>
      <c r="B233" s="323" t="s">
        <v>12</v>
      </c>
      <c r="C233" s="323">
        <v>207085081</v>
      </c>
      <c r="D233" s="323" t="s">
        <v>2474</v>
      </c>
      <c r="E233" s="323">
        <v>2023</v>
      </c>
      <c r="F233" s="323" t="s">
        <v>2253</v>
      </c>
      <c r="G233" s="323">
        <v>4</v>
      </c>
      <c r="H233" s="323" t="s">
        <v>2281</v>
      </c>
      <c r="I233" s="323" t="s">
        <v>2255</v>
      </c>
    </row>
    <row r="234" spans="1:9" x14ac:dyDescent="0.25">
      <c r="A234" s="323" t="s">
        <v>2</v>
      </c>
      <c r="B234" s="323" t="s">
        <v>8</v>
      </c>
      <c r="C234" s="323">
        <v>203261128</v>
      </c>
      <c r="D234" s="323" t="s">
        <v>2475</v>
      </c>
      <c r="E234" s="323">
        <v>2023</v>
      </c>
      <c r="F234" s="323" t="s">
        <v>2253</v>
      </c>
      <c r="G234" s="323">
        <v>1</v>
      </c>
      <c r="H234" s="323" t="s">
        <v>2281</v>
      </c>
      <c r="I234" s="323" t="s">
        <v>2255</v>
      </c>
    </row>
    <row r="235" spans="1:9" x14ac:dyDescent="0.25">
      <c r="A235" s="323" t="s">
        <v>2</v>
      </c>
      <c r="B235" s="323" t="s">
        <v>2289</v>
      </c>
      <c r="C235" s="323">
        <v>306688563</v>
      </c>
      <c r="D235" s="323" t="s">
        <v>2476</v>
      </c>
      <c r="E235" s="323">
        <v>2023</v>
      </c>
      <c r="F235" s="323" t="s">
        <v>2253</v>
      </c>
      <c r="G235" s="323">
        <v>3</v>
      </c>
      <c r="H235" s="323" t="s">
        <v>2281</v>
      </c>
      <c r="I235" s="323" t="s">
        <v>2255</v>
      </c>
    </row>
    <row r="236" spans="1:9" x14ac:dyDescent="0.25">
      <c r="A236" s="323" t="s">
        <v>2</v>
      </c>
      <c r="B236" s="323" t="s">
        <v>2289</v>
      </c>
      <c r="C236" s="323">
        <v>203162234</v>
      </c>
      <c r="D236" s="323" t="s">
        <v>2477</v>
      </c>
      <c r="E236" s="323">
        <v>2023</v>
      </c>
      <c r="F236" s="323" t="s">
        <v>2253</v>
      </c>
      <c r="G236" s="323">
        <v>1</v>
      </c>
      <c r="H236" s="323" t="s">
        <v>2281</v>
      </c>
      <c r="I236" s="323" t="s">
        <v>2255</v>
      </c>
    </row>
    <row r="237" spans="1:9" x14ac:dyDescent="0.25">
      <c r="A237" s="323" t="s">
        <v>2</v>
      </c>
      <c r="B237" s="323" t="s">
        <v>73</v>
      </c>
      <c r="C237" s="323">
        <v>306620854</v>
      </c>
      <c r="D237" s="323" t="s">
        <v>2478</v>
      </c>
      <c r="E237" s="323">
        <v>2023</v>
      </c>
      <c r="F237" s="323" t="s">
        <v>2253</v>
      </c>
      <c r="G237" s="323">
        <v>2</v>
      </c>
      <c r="H237" s="323" t="s">
        <v>2281</v>
      </c>
      <c r="I237" s="323" t="s">
        <v>2255</v>
      </c>
    </row>
    <row r="238" spans="1:9" x14ac:dyDescent="0.25">
      <c r="A238" s="323" t="s">
        <v>2</v>
      </c>
      <c r="B238" s="323" t="s">
        <v>8</v>
      </c>
      <c r="C238" s="323">
        <v>307889859</v>
      </c>
      <c r="D238" s="323" t="s">
        <v>2479</v>
      </c>
      <c r="E238" s="323">
        <v>2023</v>
      </c>
      <c r="F238" s="323" t="s">
        <v>2253</v>
      </c>
      <c r="G238" s="323">
        <v>1</v>
      </c>
      <c r="H238" s="323" t="s">
        <v>2281</v>
      </c>
      <c r="I238" s="323" t="s">
        <v>2255</v>
      </c>
    </row>
    <row r="239" spans="1:9" x14ac:dyDescent="0.25">
      <c r="A239" s="323" t="s">
        <v>2</v>
      </c>
      <c r="B239" s="323" t="s">
        <v>5</v>
      </c>
      <c r="C239" s="323">
        <v>206892377</v>
      </c>
      <c r="D239" s="323" t="s">
        <v>2480</v>
      </c>
      <c r="E239" s="323">
        <v>2023</v>
      </c>
      <c r="F239" s="323" t="s">
        <v>2253</v>
      </c>
      <c r="G239" s="323">
        <v>1</v>
      </c>
      <c r="H239" s="323" t="s">
        <v>2281</v>
      </c>
      <c r="I239" s="323" t="s">
        <v>2255</v>
      </c>
    </row>
    <row r="240" spans="1:9" x14ac:dyDescent="0.25">
      <c r="A240" s="323" t="s">
        <v>2</v>
      </c>
      <c r="B240" s="323" t="s">
        <v>10</v>
      </c>
      <c r="C240" s="323">
        <v>203315106</v>
      </c>
      <c r="D240" s="323" t="s">
        <v>2481</v>
      </c>
      <c r="E240" s="323">
        <v>2023</v>
      </c>
      <c r="F240" s="323" t="s">
        <v>2253</v>
      </c>
      <c r="G240" s="323">
        <v>3</v>
      </c>
      <c r="H240" s="323" t="s">
        <v>2281</v>
      </c>
      <c r="I240" s="323" t="s">
        <v>2255</v>
      </c>
    </row>
    <row r="241" spans="1:9" x14ac:dyDescent="0.25">
      <c r="A241" s="323" t="s">
        <v>2</v>
      </c>
      <c r="B241" s="323" t="s">
        <v>2289</v>
      </c>
      <c r="C241" s="323">
        <v>206890997</v>
      </c>
      <c r="D241" s="323" t="s">
        <v>2482</v>
      </c>
      <c r="E241" s="323">
        <v>2023</v>
      </c>
      <c r="F241" s="323" t="s">
        <v>2253</v>
      </c>
      <c r="G241" s="323">
        <v>1</v>
      </c>
      <c r="H241" s="323" t="s">
        <v>2281</v>
      </c>
      <c r="I241" s="323" t="s">
        <v>2255</v>
      </c>
    </row>
    <row r="242" spans="1:9" x14ac:dyDescent="0.25">
      <c r="A242" s="323" t="s">
        <v>2</v>
      </c>
      <c r="B242" s="323" t="s">
        <v>14</v>
      </c>
      <c r="C242" s="323">
        <v>306699193</v>
      </c>
      <c r="D242" s="323" t="s">
        <v>2483</v>
      </c>
      <c r="E242" s="323">
        <v>2023</v>
      </c>
      <c r="F242" s="323" t="s">
        <v>2253</v>
      </c>
      <c r="G242" s="323">
        <v>2</v>
      </c>
      <c r="H242" s="323" t="s">
        <v>2281</v>
      </c>
      <c r="I242" s="323" t="s">
        <v>2258</v>
      </c>
    </row>
    <row r="243" spans="1:9" x14ac:dyDescent="0.25">
      <c r="A243" s="323" t="s">
        <v>2</v>
      </c>
      <c r="B243" s="323" t="s">
        <v>5</v>
      </c>
      <c r="C243" s="323">
        <v>206959157</v>
      </c>
      <c r="D243" s="323" t="s">
        <v>2484</v>
      </c>
      <c r="E243" s="323">
        <v>2023</v>
      </c>
      <c r="F243" s="323" t="s">
        <v>2253</v>
      </c>
      <c r="G243" s="323">
        <v>2</v>
      </c>
      <c r="H243" s="323" t="s">
        <v>2281</v>
      </c>
      <c r="I243" s="323" t="s">
        <v>2255</v>
      </c>
    </row>
    <row r="244" spans="1:9" x14ac:dyDescent="0.25">
      <c r="A244" s="323" t="s">
        <v>2</v>
      </c>
      <c r="B244" s="323" t="s">
        <v>12</v>
      </c>
      <c r="C244" s="323">
        <v>201553674</v>
      </c>
      <c r="D244" s="323" t="s">
        <v>2485</v>
      </c>
      <c r="E244" s="323">
        <v>2023</v>
      </c>
      <c r="F244" s="323" t="s">
        <v>2253</v>
      </c>
      <c r="G244" s="323">
        <v>7</v>
      </c>
      <c r="H244" s="323" t="s">
        <v>2281</v>
      </c>
      <c r="I244" s="323" t="s">
        <v>2255</v>
      </c>
    </row>
    <row r="245" spans="1:9" x14ac:dyDescent="0.25">
      <c r="A245" s="323" t="s">
        <v>2</v>
      </c>
      <c r="B245" s="323" t="s">
        <v>8</v>
      </c>
      <c r="C245" s="323">
        <v>207048349</v>
      </c>
      <c r="D245" s="323" t="s">
        <v>2486</v>
      </c>
      <c r="E245" s="323">
        <v>2023</v>
      </c>
      <c r="F245" s="323" t="s">
        <v>2253</v>
      </c>
      <c r="G245" s="323">
        <v>1</v>
      </c>
      <c r="H245" s="323" t="s">
        <v>2281</v>
      </c>
      <c r="I245" s="323" t="s">
        <v>2255</v>
      </c>
    </row>
    <row r="246" spans="1:9" x14ac:dyDescent="0.25">
      <c r="A246" s="323" t="s">
        <v>2</v>
      </c>
      <c r="B246" s="323" t="s">
        <v>8</v>
      </c>
      <c r="C246" s="323">
        <v>207023997</v>
      </c>
      <c r="D246" s="323" t="s">
        <v>2487</v>
      </c>
      <c r="E246" s="323">
        <v>2023</v>
      </c>
      <c r="F246" s="323" t="s">
        <v>2253</v>
      </c>
      <c r="G246" s="323">
        <v>2</v>
      </c>
      <c r="H246" s="323" t="s">
        <v>2281</v>
      </c>
      <c r="I246" s="323" t="s">
        <v>2255</v>
      </c>
    </row>
    <row r="247" spans="1:9" x14ac:dyDescent="0.25">
      <c r="A247" s="323" t="s">
        <v>2</v>
      </c>
      <c r="B247" s="323" t="s">
        <v>6</v>
      </c>
      <c r="C247" s="323">
        <v>203298365</v>
      </c>
      <c r="D247" s="323" t="s">
        <v>2488</v>
      </c>
      <c r="E247" s="323">
        <v>2023</v>
      </c>
      <c r="F247" s="323" t="s">
        <v>2253</v>
      </c>
      <c r="G247" s="323">
        <v>3</v>
      </c>
      <c r="H247" s="323" t="s">
        <v>2281</v>
      </c>
      <c r="I247" s="323" t="s">
        <v>2255</v>
      </c>
    </row>
    <row r="248" spans="1:9" x14ac:dyDescent="0.25">
      <c r="A248" s="323" t="s">
        <v>2</v>
      </c>
      <c r="B248" s="323" t="s">
        <v>3</v>
      </c>
      <c r="C248" s="323">
        <v>202583606</v>
      </c>
      <c r="D248" s="323" t="s">
        <v>2305</v>
      </c>
      <c r="E248" s="323">
        <v>2023</v>
      </c>
      <c r="F248" s="323" t="s">
        <v>2253</v>
      </c>
      <c r="G248" s="323">
        <v>5</v>
      </c>
      <c r="H248" s="323" t="s">
        <v>2281</v>
      </c>
      <c r="I248" s="323" t="s">
        <v>2255</v>
      </c>
    </row>
    <row r="249" spans="1:9" x14ac:dyDescent="0.25">
      <c r="A249" s="323" t="s">
        <v>2</v>
      </c>
      <c r="B249" s="323" t="s">
        <v>3</v>
      </c>
      <c r="C249" s="323">
        <v>204304317</v>
      </c>
      <c r="D249" s="323" t="s">
        <v>2489</v>
      </c>
      <c r="E249" s="323">
        <v>2023</v>
      </c>
      <c r="F249" s="323" t="s">
        <v>2253</v>
      </c>
      <c r="G249" s="323">
        <v>3</v>
      </c>
      <c r="H249" s="323" t="s">
        <v>2281</v>
      </c>
      <c r="I249" s="323" t="s">
        <v>2255</v>
      </c>
    </row>
    <row r="250" spans="1:9" x14ac:dyDescent="0.25">
      <c r="A250" s="323" t="s">
        <v>2</v>
      </c>
      <c r="B250" s="323" t="s">
        <v>12</v>
      </c>
      <c r="C250" s="323">
        <v>206905571</v>
      </c>
      <c r="D250" s="323" t="s">
        <v>2490</v>
      </c>
      <c r="E250" s="323">
        <v>2023</v>
      </c>
      <c r="F250" s="323" t="s">
        <v>2253</v>
      </c>
      <c r="G250" s="323">
        <v>2</v>
      </c>
      <c r="H250" s="323" t="s">
        <v>2281</v>
      </c>
      <c r="I250" s="323" t="s">
        <v>2255</v>
      </c>
    </row>
    <row r="251" spans="1:9" x14ac:dyDescent="0.25">
      <c r="A251" s="323" t="s">
        <v>2</v>
      </c>
      <c r="B251" s="323" t="s">
        <v>7</v>
      </c>
      <c r="C251" s="323">
        <v>204145301</v>
      </c>
      <c r="D251" s="323" t="s">
        <v>2491</v>
      </c>
      <c r="E251" s="323">
        <v>2023</v>
      </c>
      <c r="F251" s="323" t="s">
        <v>2253</v>
      </c>
      <c r="G251" s="323">
        <v>3</v>
      </c>
      <c r="H251" s="323" t="s">
        <v>2281</v>
      </c>
      <c r="I251" s="323" t="s">
        <v>2255</v>
      </c>
    </row>
    <row r="252" spans="1:9" x14ac:dyDescent="0.25">
      <c r="A252" s="323" t="s">
        <v>2</v>
      </c>
      <c r="B252" s="323" t="s">
        <v>3</v>
      </c>
      <c r="C252" s="323">
        <v>201989013</v>
      </c>
      <c r="D252" s="323" t="s">
        <v>2377</v>
      </c>
      <c r="E252" s="323">
        <v>2023</v>
      </c>
      <c r="F252" s="323" t="s">
        <v>2253</v>
      </c>
      <c r="G252" s="323">
        <v>1</v>
      </c>
      <c r="H252" s="323" t="s">
        <v>2281</v>
      </c>
      <c r="I252" s="323" t="s">
        <v>2255</v>
      </c>
    </row>
    <row r="253" spans="1:9" x14ac:dyDescent="0.25">
      <c r="A253" s="323" t="s">
        <v>2</v>
      </c>
      <c r="B253" s="323" t="s">
        <v>2289</v>
      </c>
      <c r="C253" s="323">
        <v>206908568</v>
      </c>
      <c r="D253" s="323" t="s">
        <v>2492</v>
      </c>
      <c r="E253" s="323">
        <v>2023</v>
      </c>
      <c r="F253" s="323" t="s">
        <v>2253</v>
      </c>
      <c r="G253" s="323">
        <v>2</v>
      </c>
      <c r="H253" s="323" t="s">
        <v>2281</v>
      </c>
      <c r="I253" s="323" t="s">
        <v>2255</v>
      </c>
    </row>
    <row r="254" spans="1:9" x14ac:dyDescent="0.25">
      <c r="A254" s="323" t="s">
        <v>2</v>
      </c>
      <c r="B254" s="323" t="s">
        <v>5</v>
      </c>
      <c r="C254" s="323">
        <v>203298405</v>
      </c>
      <c r="D254" s="323" t="s">
        <v>2493</v>
      </c>
      <c r="E254" s="323">
        <v>2023</v>
      </c>
      <c r="F254" s="323" t="s">
        <v>2253</v>
      </c>
      <c r="G254" s="323">
        <v>2</v>
      </c>
      <c r="H254" s="323" t="s">
        <v>2281</v>
      </c>
      <c r="I254" s="323" t="s">
        <v>2255</v>
      </c>
    </row>
    <row r="255" spans="1:9" x14ac:dyDescent="0.25">
      <c r="A255" s="323" t="s">
        <v>2</v>
      </c>
      <c r="B255" s="323" t="s">
        <v>14</v>
      </c>
      <c r="C255" s="323">
        <v>206918666</v>
      </c>
      <c r="D255" s="323" t="s">
        <v>2494</v>
      </c>
      <c r="E255" s="323">
        <v>2023</v>
      </c>
      <c r="F255" s="323" t="s">
        <v>2253</v>
      </c>
      <c r="G255" s="323">
        <v>5</v>
      </c>
      <c r="H255" s="323" t="s">
        <v>2281</v>
      </c>
      <c r="I255" s="323" t="s">
        <v>2258</v>
      </c>
    </row>
    <row r="256" spans="1:9" x14ac:dyDescent="0.25">
      <c r="A256" s="323" t="s">
        <v>2</v>
      </c>
      <c r="B256" s="323" t="s">
        <v>8</v>
      </c>
      <c r="C256" s="323">
        <v>207048356</v>
      </c>
      <c r="D256" s="323" t="s">
        <v>2495</v>
      </c>
      <c r="E256" s="323">
        <v>2023</v>
      </c>
      <c r="F256" s="323" t="s">
        <v>2253</v>
      </c>
      <c r="G256" s="323">
        <v>4</v>
      </c>
      <c r="H256" s="323" t="s">
        <v>2281</v>
      </c>
      <c r="I256" s="323" t="s">
        <v>2255</v>
      </c>
    </row>
    <row r="257" spans="1:9" x14ac:dyDescent="0.25">
      <c r="A257" s="323" t="s">
        <v>2</v>
      </c>
      <c r="B257" s="323" t="s">
        <v>10</v>
      </c>
      <c r="C257" s="323">
        <v>203274522</v>
      </c>
      <c r="D257" s="323" t="s">
        <v>2496</v>
      </c>
      <c r="E257" s="323">
        <v>2023</v>
      </c>
      <c r="F257" s="323" t="s">
        <v>2253</v>
      </c>
      <c r="G257" s="323">
        <v>4</v>
      </c>
      <c r="H257" s="323" t="s">
        <v>2281</v>
      </c>
      <c r="I257" s="323" t="s">
        <v>2255</v>
      </c>
    </row>
    <row r="258" spans="1:9" x14ac:dyDescent="0.25">
      <c r="A258" s="323" t="s">
        <v>2</v>
      </c>
      <c r="B258" s="323" t="s">
        <v>3</v>
      </c>
      <c r="C258" s="323">
        <v>203457974</v>
      </c>
      <c r="D258" s="323" t="s">
        <v>2497</v>
      </c>
      <c r="E258" s="323">
        <v>2023</v>
      </c>
      <c r="F258" s="323" t="s">
        <v>2253</v>
      </c>
      <c r="G258" s="323">
        <v>1</v>
      </c>
      <c r="H258" s="323" t="s">
        <v>2281</v>
      </c>
      <c r="I258" s="323" t="s">
        <v>2255</v>
      </c>
    </row>
    <row r="259" spans="1:9" x14ac:dyDescent="0.25">
      <c r="A259" s="323" t="s">
        <v>2</v>
      </c>
      <c r="B259" s="323" t="s">
        <v>2256</v>
      </c>
      <c r="C259" s="323">
        <v>206882928</v>
      </c>
      <c r="D259" s="323" t="s">
        <v>2385</v>
      </c>
      <c r="E259" s="323">
        <v>2023</v>
      </c>
      <c r="F259" s="323" t="s">
        <v>2253</v>
      </c>
      <c r="G259" s="323">
        <v>5</v>
      </c>
      <c r="H259" s="323" t="s">
        <v>2281</v>
      </c>
      <c r="I259" s="323" t="s">
        <v>2258</v>
      </c>
    </row>
    <row r="260" spans="1:9" x14ac:dyDescent="0.25">
      <c r="A260" s="323" t="s">
        <v>2</v>
      </c>
      <c r="B260" s="323" t="s">
        <v>12</v>
      </c>
      <c r="C260" s="323">
        <v>206909756</v>
      </c>
      <c r="D260" s="323" t="s">
        <v>2498</v>
      </c>
      <c r="E260" s="323">
        <v>2023</v>
      </c>
      <c r="F260" s="323" t="s">
        <v>2253</v>
      </c>
      <c r="G260" s="323">
        <v>5</v>
      </c>
      <c r="H260" s="323" t="s">
        <v>2281</v>
      </c>
      <c r="I260" s="323" t="s">
        <v>2255</v>
      </c>
    </row>
    <row r="261" spans="1:9" x14ac:dyDescent="0.25">
      <c r="A261" s="323" t="s">
        <v>2</v>
      </c>
      <c r="B261" s="323" t="s">
        <v>3</v>
      </c>
      <c r="C261" s="323">
        <v>207015136</v>
      </c>
      <c r="D261" s="323" t="s">
        <v>2499</v>
      </c>
      <c r="E261" s="323">
        <v>2023</v>
      </c>
      <c r="F261" s="323" t="s">
        <v>2253</v>
      </c>
      <c r="G261" s="323">
        <v>2</v>
      </c>
      <c r="H261" s="323" t="s">
        <v>2281</v>
      </c>
      <c r="I261" s="323" t="s">
        <v>2255</v>
      </c>
    </row>
    <row r="262" spans="1:9" x14ac:dyDescent="0.25">
      <c r="A262" s="323" t="s">
        <v>2</v>
      </c>
      <c r="B262" s="323" t="s">
        <v>2289</v>
      </c>
      <c r="C262" s="323">
        <v>206881335</v>
      </c>
      <c r="D262" s="323" t="s">
        <v>2500</v>
      </c>
      <c r="E262" s="323">
        <v>2023</v>
      </c>
      <c r="F262" s="323" t="s">
        <v>2253</v>
      </c>
      <c r="G262" s="323">
        <v>2</v>
      </c>
      <c r="H262" s="323" t="s">
        <v>2281</v>
      </c>
      <c r="I262" s="323" t="s">
        <v>2255</v>
      </c>
    </row>
    <row r="263" spans="1:9" x14ac:dyDescent="0.25">
      <c r="A263" s="323" t="s">
        <v>2</v>
      </c>
      <c r="B263" s="323" t="s">
        <v>12</v>
      </c>
      <c r="C263" s="323">
        <v>203412753</v>
      </c>
      <c r="D263" s="323" t="s">
        <v>2496</v>
      </c>
      <c r="E263" s="323">
        <v>2023</v>
      </c>
      <c r="F263" s="323" t="s">
        <v>2253</v>
      </c>
      <c r="G263" s="323">
        <v>4</v>
      </c>
      <c r="H263" s="323" t="s">
        <v>2281</v>
      </c>
      <c r="I263" s="323" t="s">
        <v>2255</v>
      </c>
    </row>
    <row r="264" spans="1:9" x14ac:dyDescent="0.25">
      <c r="A264" s="323" t="s">
        <v>2</v>
      </c>
      <c r="B264" s="323" t="s">
        <v>5</v>
      </c>
      <c r="C264" s="323">
        <v>305862110</v>
      </c>
      <c r="D264" s="323" t="s">
        <v>2501</v>
      </c>
      <c r="E264" s="323">
        <v>2023</v>
      </c>
      <c r="F264" s="323" t="s">
        <v>2253</v>
      </c>
      <c r="G264" s="323">
        <v>3</v>
      </c>
      <c r="H264" s="323" t="s">
        <v>2281</v>
      </c>
      <c r="I264" s="323" t="s">
        <v>2255</v>
      </c>
    </row>
    <row r="265" spans="1:9" x14ac:dyDescent="0.25">
      <c r="A265" s="323" t="s">
        <v>2</v>
      </c>
      <c r="B265" s="323" t="s">
        <v>12</v>
      </c>
      <c r="C265" s="323">
        <v>203312205</v>
      </c>
      <c r="D265" s="323" t="s">
        <v>2502</v>
      </c>
      <c r="E265" s="323">
        <v>2023</v>
      </c>
      <c r="F265" s="323" t="s">
        <v>2253</v>
      </c>
      <c r="G265" s="323">
        <v>3</v>
      </c>
      <c r="H265" s="323" t="s">
        <v>2281</v>
      </c>
      <c r="I265" s="323" t="s">
        <v>2255</v>
      </c>
    </row>
    <row r="266" spans="1:9" x14ac:dyDescent="0.25">
      <c r="A266" s="323" t="s">
        <v>2</v>
      </c>
      <c r="B266" s="323" t="s">
        <v>2289</v>
      </c>
      <c r="C266" s="323">
        <v>206890507</v>
      </c>
      <c r="D266" s="323" t="s">
        <v>2503</v>
      </c>
      <c r="E266" s="323">
        <v>2023</v>
      </c>
      <c r="F266" s="323" t="s">
        <v>2253</v>
      </c>
      <c r="G266" s="323">
        <v>4</v>
      </c>
      <c r="H266" s="323" t="s">
        <v>2281</v>
      </c>
      <c r="I266" s="323" t="s">
        <v>2255</v>
      </c>
    </row>
    <row r="267" spans="1:9" x14ac:dyDescent="0.25">
      <c r="A267" s="323" t="s">
        <v>2</v>
      </c>
      <c r="B267" s="323" t="s">
        <v>12</v>
      </c>
      <c r="C267" s="323">
        <v>203469247</v>
      </c>
      <c r="D267" s="323" t="s">
        <v>2504</v>
      </c>
      <c r="E267" s="323">
        <v>2023</v>
      </c>
      <c r="F267" s="323" t="s">
        <v>2253</v>
      </c>
      <c r="G267" s="323">
        <v>1</v>
      </c>
      <c r="H267" s="323" t="s">
        <v>2281</v>
      </c>
      <c r="I267" s="323" t="s">
        <v>2255</v>
      </c>
    </row>
    <row r="268" spans="1:9" x14ac:dyDescent="0.25">
      <c r="A268" s="323" t="s">
        <v>2</v>
      </c>
      <c r="B268" s="323" t="s">
        <v>3</v>
      </c>
      <c r="C268" s="323">
        <v>201496438</v>
      </c>
      <c r="D268" s="323" t="s">
        <v>2505</v>
      </c>
      <c r="E268" s="323">
        <v>2023</v>
      </c>
      <c r="F268" s="323" t="s">
        <v>2253</v>
      </c>
      <c r="G268" s="323">
        <v>3</v>
      </c>
      <c r="H268" s="323" t="s">
        <v>2281</v>
      </c>
      <c r="I268" s="323" t="s">
        <v>2255</v>
      </c>
    </row>
    <row r="269" spans="1:9" x14ac:dyDescent="0.25">
      <c r="A269" s="323" t="s">
        <v>2</v>
      </c>
      <c r="B269" s="323" t="s">
        <v>3</v>
      </c>
      <c r="C269" s="323">
        <v>305028514</v>
      </c>
      <c r="D269" s="323" t="s">
        <v>2506</v>
      </c>
      <c r="E269" s="323">
        <v>2023</v>
      </c>
      <c r="F269" s="323" t="s">
        <v>2253</v>
      </c>
      <c r="G269" s="323">
        <v>1</v>
      </c>
      <c r="H269" s="323" t="s">
        <v>2281</v>
      </c>
      <c r="I269" s="323" t="s">
        <v>2255</v>
      </c>
    </row>
    <row r="270" spans="1:9" x14ac:dyDescent="0.25">
      <c r="A270" s="323" t="s">
        <v>2</v>
      </c>
      <c r="B270" s="323" t="s">
        <v>10</v>
      </c>
      <c r="C270" s="323">
        <v>203315074</v>
      </c>
      <c r="D270" s="323" t="s">
        <v>2507</v>
      </c>
      <c r="E270" s="323">
        <v>2023</v>
      </c>
      <c r="F270" s="323" t="s">
        <v>2253</v>
      </c>
      <c r="G270" s="323">
        <v>2</v>
      </c>
      <c r="H270" s="323" t="s">
        <v>2281</v>
      </c>
      <c r="I270" s="323" t="s">
        <v>2255</v>
      </c>
    </row>
    <row r="271" spans="1:9" x14ac:dyDescent="0.25">
      <c r="A271" s="323" t="s">
        <v>2</v>
      </c>
      <c r="B271" s="323" t="s">
        <v>12</v>
      </c>
      <c r="C271" s="323">
        <v>203435811</v>
      </c>
      <c r="D271" s="323" t="s">
        <v>2508</v>
      </c>
      <c r="E271" s="323">
        <v>2023</v>
      </c>
      <c r="F271" s="323" t="s">
        <v>2253</v>
      </c>
      <c r="G271" s="323">
        <v>1</v>
      </c>
      <c r="H271" s="323" t="s">
        <v>2281</v>
      </c>
      <c r="I271" s="323" t="s">
        <v>2255</v>
      </c>
    </row>
    <row r="272" spans="1:9" x14ac:dyDescent="0.25">
      <c r="A272" s="323" t="s">
        <v>2</v>
      </c>
      <c r="B272" s="323" t="s">
        <v>2256</v>
      </c>
      <c r="C272" s="323">
        <v>206882974</v>
      </c>
      <c r="D272" s="323" t="s">
        <v>2509</v>
      </c>
      <c r="E272" s="323">
        <v>2023</v>
      </c>
      <c r="F272" s="323" t="s">
        <v>2253</v>
      </c>
      <c r="G272" s="323">
        <v>3</v>
      </c>
      <c r="H272" s="323" t="s">
        <v>2510</v>
      </c>
      <c r="I272" s="323" t="s">
        <v>2258</v>
      </c>
    </row>
    <row r="273" spans="1:9" x14ac:dyDescent="0.25">
      <c r="A273" s="323" t="s">
        <v>2</v>
      </c>
      <c r="B273" s="323" t="s">
        <v>99</v>
      </c>
      <c r="C273" s="323">
        <v>206908132</v>
      </c>
      <c r="D273" s="323" t="s">
        <v>2375</v>
      </c>
      <c r="E273" s="323">
        <v>2023</v>
      </c>
      <c r="F273" s="323" t="s">
        <v>2253</v>
      </c>
      <c r="G273" s="323">
        <v>2</v>
      </c>
      <c r="H273" s="323" t="s">
        <v>2510</v>
      </c>
      <c r="I273" s="323" t="s">
        <v>2255</v>
      </c>
    </row>
    <row r="274" spans="1:9" x14ac:dyDescent="0.25">
      <c r="A274" s="323" t="s">
        <v>2</v>
      </c>
      <c r="B274" s="323" t="s">
        <v>73</v>
      </c>
      <c r="C274" s="323">
        <v>206881295</v>
      </c>
      <c r="D274" s="323" t="s">
        <v>2511</v>
      </c>
      <c r="E274" s="323">
        <v>2023</v>
      </c>
      <c r="F274" s="323" t="s">
        <v>2253</v>
      </c>
      <c r="G274" s="323">
        <v>5</v>
      </c>
      <c r="H274" s="323" t="s">
        <v>2510</v>
      </c>
      <c r="I274" s="323" t="s">
        <v>2255</v>
      </c>
    </row>
    <row r="275" spans="1:9" x14ac:dyDescent="0.25">
      <c r="A275" s="323" t="s">
        <v>2</v>
      </c>
      <c r="B275" s="323" t="s">
        <v>2289</v>
      </c>
      <c r="C275" s="323">
        <v>305093094</v>
      </c>
      <c r="D275" s="323" t="s">
        <v>2512</v>
      </c>
      <c r="E275" s="323">
        <v>2023</v>
      </c>
      <c r="F275" s="323" t="s">
        <v>2253</v>
      </c>
      <c r="G275" s="323">
        <v>3</v>
      </c>
      <c r="H275" s="323" t="s">
        <v>2510</v>
      </c>
      <c r="I275" s="323" t="s">
        <v>2255</v>
      </c>
    </row>
    <row r="276" spans="1:9" x14ac:dyDescent="0.25">
      <c r="A276" s="323" t="s">
        <v>2</v>
      </c>
      <c r="B276" s="323" t="s">
        <v>3</v>
      </c>
      <c r="C276" s="323">
        <v>200407942</v>
      </c>
      <c r="D276" s="323" t="s">
        <v>2513</v>
      </c>
      <c r="E276" s="323">
        <v>2023</v>
      </c>
      <c r="F276" s="323" t="s">
        <v>2253</v>
      </c>
      <c r="G276" s="323">
        <v>2</v>
      </c>
      <c r="H276" s="323" t="s">
        <v>2510</v>
      </c>
      <c r="I276" s="323" t="s">
        <v>2255</v>
      </c>
    </row>
    <row r="277" spans="1:9" x14ac:dyDescent="0.25">
      <c r="A277" s="323" t="s">
        <v>2</v>
      </c>
      <c r="B277" s="323" t="s">
        <v>3</v>
      </c>
      <c r="C277" s="323">
        <v>204304292</v>
      </c>
      <c r="D277" s="323" t="s">
        <v>2514</v>
      </c>
      <c r="E277" s="323">
        <v>2023</v>
      </c>
      <c r="F277" s="323" t="s">
        <v>2253</v>
      </c>
      <c r="G277" s="323">
        <v>2</v>
      </c>
      <c r="H277" s="323" t="s">
        <v>2510</v>
      </c>
      <c r="I277" s="323" t="s">
        <v>2255</v>
      </c>
    </row>
    <row r="278" spans="1:9" x14ac:dyDescent="0.25">
      <c r="A278" s="323" t="s">
        <v>2</v>
      </c>
      <c r="B278" s="323" t="s">
        <v>10</v>
      </c>
      <c r="C278" s="323">
        <v>207123739</v>
      </c>
      <c r="D278" s="323" t="s">
        <v>2515</v>
      </c>
      <c r="E278" s="323">
        <v>2023</v>
      </c>
      <c r="F278" s="323" t="s">
        <v>2253</v>
      </c>
      <c r="G278" s="323">
        <v>2</v>
      </c>
      <c r="H278" s="323" t="s">
        <v>2510</v>
      </c>
      <c r="I278" s="323" t="s">
        <v>2255</v>
      </c>
    </row>
    <row r="279" spans="1:9" x14ac:dyDescent="0.25">
      <c r="A279" s="323" t="s">
        <v>2</v>
      </c>
      <c r="B279" s="323" t="s">
        <v>8</v>
      </c>
      <c r="C279" s="323">
        <v>201727765</v>
      </c>
      <c r="D279" s="323" t="s">
        <v>2516</v>
      </c>
      <c r="E279" s="323">
        <v>2023</v>
      </c>
      <c r="F279" s="323" t="s">
        <v>2253</v>
      </c>
      <c r="G279" s="323">
        <v>3</v>
      </c>
      <c r="H279" s="323" t="s">
        <v>2510</v>
      </c>
      <c r="I279" s="323" t="s">
        <v>2255</v>
      </c>
    </row>
    <row r="280" spans="1:9" x14ac:dyDescent="0.25">
      <c r="A280" s="323" t="s">
        <v>2</v>
      </c>
      <c r="B280" s="323" t="s">
        <v>7</v>
      </c>
      <c r="C280" s="323">
        <v>203471547</v>
      </c>
      <c r="D280" s="323" t="s">
        <v>2517</v>
      </c>
      <c r="E280" s="323">
        <v>2023</v>
      </c>
      <c r="F280" s="323" t="s">
        <v>2253</v>
      </c>
      <c r="G280" s="323">
        <v>4</v>
      </c>
      <c r="H280" s="323" t="s">
        <v>2510</v>
      </c>
      <c r="I280" s="323" t="s">
        <v>2255</v>
      </c>
    </row>
    <row r="281" spans="1:9" x14ac:dyDescent="0.25">
      <c r="A281" s="323" t="s">
        <v>2</v>
      </c>
      <c r="B281" s="323" t="s">
        <v>12</v>
      </c>
      <c r="C281" s="323">
        <v>207036252</v>
      </c>
      <c r="D281" s="323" t="s">
        <v>2518</v>
      </c>
      <c r="E281" s="323">
        <v>2023</v>
      </c>
      <c r="F281" s="323" t="s">
        <v>2253</v>
      </c>
      <c r="G281" s="323">
        <v>2</v>
      </c>
      <c r="H281" s="323" t="s">
        <v>2510</v>
      </c>
      <c r="I281" s="323" t="s">
        <v>2255</v>
      </c>
    </row>
    <row r="282" spans="1:9" x14ac:dyDescent="0.25">
      <c r="A282" s="323" t="s">
        <v>2</v>
      </c>
      <c r="B282" s="323" t="s">
        <v>14</v>
      </c>
      <c r="C282" s="323">
        <v>201086132</v>
      </c>
      <c r="D282" s="323" t="s">
        <v>2519</v>
      </c>
      <c r="E282" s="323">
        <v>2023</v>
      </c>
      <c r="F282" s="323" t="s">
        <v>2253</v>
      </c>
      <c r="G282" s="323">
        <v>3</v>
      </c>
      <c r="H282" s="323" t="s">
        <v>2510</v>
      </c>
      <c r="I282" s="323" t="s">
        <v>2258</v>
      </c>
    </row>
    <row r="283" spans="1:9" x14ac:dyDescent="0.25">
      <c r="A283" s="323" t="s">
        <v>2</v>
      </c>
      <c r="B283" s="323" t="s">
        <v>7</v>
      </c>
      <c r="C283" s="323">
        <v>200217965</v>
      </c>
      <c r="D283" s="323" t="s">
        <v>2520</v>
      </c>
      <c r="E283" s="323">
        <v>2023</v>
      </c>
      <c r="F283" s="323" t="s">
        <v>2253</v>
      </c>
      <c r="G283" s="323">
        <v>2</v>
      </c>
      <c r="H283" s="323" t="s">
        <v>2510</v>
      </c>
      <c r="I283" s="323" t="s">
        <v>2255</v>
      </c>
    </row>
    <row r="284" spans="1:9" x14ac:dyDescent="0.25">
      <c r="A284" s="323" t="s">
        <v>2</v>
      </c>
      <c r="B284" s="323" t="s">
        <v>2256</v>
      </c>
      <c r="C284" s="323">
        <v>203382602</v>
      </c>
      <c r="D284" s="323" t="s">
        <v>2521</v>
      </c>
      <c r="E284" s="323">
        <v>2023</v>
      </c>
      <c r="F284" s="323" t="s">
        <v>2253</v>
      </c>
      <c r="G284" s="323">
        <v>5</v>
      </c>
      <c r="H284" s="323" t="s">
        <v>2510</v>
      </c>
      <c r="I284" s="323" t="s">
        <v>2258</v>
      </c>
    </row>
    <row r="285" spans="1:9" x14ac:dyDescent="0.25">
      <c r="A285" s="323" t="s">
        <v>2</v>
      </c>
      <c r="B285" s="323" t="s">
        <v>12</v>
      </c>
      <c r="C285" s="323">
        <v>204258936</v>
      </c>
      <c r="D285" s="323" t="s">
        <v>2522</v>
      </c>
      <c r="E285" s="323">
        <v>2023</v>
      </c>
      <c r="F285" s="323" t="s">
        <v>2253</v>
      </c>
      <c r="G285" s="323">
        <v>1</v>
      </c>
      <c r="H285" s="323" t="s">
        <v>2510</v>
      </c>
      <c r="I285" s="323" t="s">
        <v>2255</v>
      </c>
    </row>
    <row r="286" spans="1:9" x14ac:dyDescent="0.25">
      <c r="A286" s="323" t="s">
        <v>2</v>
      </c>
      <c r="B286" s="323" t="s">
        <v>14</v>
      </c>
      <c r="C286" s="323">
        <v>305410712</v>
      </c>
      <c r="D286" s="323" t="s">
        <v>2523</v>
      </c>
      <c r="E286" s="323">
        <v>2023</v>
      </c>
      <c r="F286" s="323" t="s">
        <v>2253</v>
      </c>
      <c r="G286" s="323">
        <v>7</v>
      </c>
      <c r="H286" s="323" t="s">
        <v>2510</v>
      </c>
      <c r="I286" s="323" t="s">
        <v>2258</v>
      </c>
    </row>
    <row r="287" spans="1:9" x14ac:dyDescent="0.25">
      <c r="A287" s="323" t="s">
        <v>2</v>
      </c>
      <c r="B287" s="323" t="s">
        <v>2256</v>
      </c>
      <c r="C287" s="323">
        <v>203732893</v>
      </c>
      <c r="D287" s="323" t="s">
        <v>2524</v>
      </c>
      <c r="E287" s="323">
        <v>2023</v>
      </c>
      <c r="F287" s="323" t="s">
        <v>2253</v>
      </c>
      <c r="G287" s="323">
        <v>1</v>
      </c>
      <c r="H287" s="323" t="s">
        <v>2510</v>
      </c>
      <c r="I287" s="323" t="s">
        <v>2258</v>
      </c>
    </row>
    <row r="288" spans="1:9" x14ac:dyDescent="0.25">
      <c r="A288" s="323" t="s">
        <v>2</v>
      </c>
      <c r="B288" s="323" t="s">
        <v>73</v>
      </c>
      <c r="C288" s="323">
        <v>207137048</v>
      </c>
      <c r="D288" s="323" t="s">
        <v>2525</v>
      </c>
      <c r="E288" s="323">
        <v>2023</v>
      </c>
      <c r="F288" s="323" t="s">
        <v>2253</v>
      </c>
      <c r="G288" s="323">
        <v>3</v>
      </c>
      <c r="H288" s="323" t="s">
        <v>2510</v>
      </c>
      <c r="I288" s="323" t="s">
        <v>2255</v>
      </c>
    </row>
    <row r="289" spans="1:9" x14ac:dyDescent="0.25">
      <c r="A289" s="323" t="s">
        <v>2</v>
      </c>
      <c r="B289" s="323" t="s">
        <v>10</v>
      </c>
      <c r="C289" s="323">
        <v>203315066</v>
      </c>
      <c r="D289" s="323" t="s">
        <v>2526</v>
      </c>
      <c r="E289" s="323">
        <v>2023</v>
      </c>
      <c r="F289" s="323" t="s">
        <v>2253</v>
      </c>
      <c r="G289" s="323">
        <v>4</v>
      </c>
      <c r="H289" s="323" t="s">
        <v>2510</v>
      </c>
      <c r="I289" s="323" t="s">
        <v>2255</v>
      </c>
    </row>
    <row r="290" spans="1:9" x14ac:dyDescent="0.25">
      <c r="A290" s="323" t="s">
        <v>2</v>
      </c>
      <c r="B290" s="323" t="s">
        <v>2256</v>
      </c>
      <c r="C290" s="323">
        <v>206910464</v>
      </c>
      <c r="D290" s="323" t="s">
        <v>2527</v>
      </c>
      <c r="E290" s="323">
        <v>2023</v>
      </c>
      <c r="F290" s="323" t="s">
        <v>2253</v>
      </c>
      <c r="G290" s="323">
        <v>3</v>
      </c>
      <c r="H290" s="323" t="s">
        <v>2510</v>
      </c>
      <c r="I290" s="323" t="s">
        <v>2258</v>
      </c>
    </row>
    <row r="291" spans="1:9" x14ac:dyDescent="0.25">
      <c r="A291" s="323" t="s">
        <v>2</v>
      </c>
      <c r="B291" s="323" t="s">
        <v>3</v>
      </c>
      <c r="C291" s="323">
        <v>201136987</v>
      </c>
      <c r="D291" s="323" t="s">
        <v>2528</v>
      </c>
      <c r="E291" s="323">
        <v>2023</v>
      </c>
      <c r="F291" s="323" t="s">
        <v>2253</v>
      </c>
      <c r="G291" s="323">
        <v>1</v>
      </c>
      <c r="H291" s="323" t="s">
        <v>2510</v>
      </c>
      <c r="I291" s="323" t="s">
        <v>2255</v>
      </c>
    </row>
    <row r="292" spans="1:9" x14ac:dyDescent="0.25">
      <c r="A292" s="323" t="s">
        <v>2</v>
      </c>
      <c r="B292" s="323" t="s">
        <v>3</v>
      </c>
      <c r="C292" s="323">
        <v>204009484</v>
      </c>
      <c r="D292" s="323" t="s">
        <v>2529</v>
      </c>
      <c r="E292" s="323">
        <v>2023</v>
      </c>
      <c r="F292" s="323" t="s">
        <v>2253</v>
      </c>
      <c r="G292" s="323">
        <v>5</v>
      </c>
      <c r="H292" s="323" t="s">
        <v>2510</v>
      </c>
      <c r="I292" s="323" t="s">
        <v>2255</v>
      </c>
    </row>
    <row r="293" spans="1:9" x14ac:dyDescent="0.25">
      <c r="A293" s="323" t="s">
        <v>2</v>
      </c>
      <c r="B293" s="323" t="s">
        <v>10</v>
      </c>
      <c r="C293" s="323">
        <v>200429599</v>
      </c>
      <c r="D293" s="323" t="s">
        <v>2530</v>
      </c>
      <c r="E293" s="323">
        <v>2023</v>
      </c>
      <c r="F293" s="323" t="s">
        <v>2253</v>
      </c>
      <c r="G293" s="323">
        <v>4</v>
      </c>
      <c r="H293" s="323" t="s">
        <v>2510</v>
      </c>
      <c r="I293" s="323" t="s">
        <v>2255</v>
      </c>
    </row>
    <row r="294" spans="1:9" x14ac:dyDescent="0.25">
      <c r="A294" s="323" t="s">
        <v>2</v>
      </c>
      <c r="B294" s="323" t="s">
        <v>7</v>
      </c>
      <c r="C294" s="323">
        <v>308960525</v>
      </c>
      <c r="D294" s="323" t="s">
        <v>2531</v>
      </c>
      <c r="E294" s="323">
        <v>2023</v>
      </c>
      <c r="F294" s="323" t="s">
        <v>2253</v>
      </c>
      <c r="G294" s="323">
        <v>5</v>
      </c>
      <c r="H294" s="323" t="s">
        <v>2510</v>
      </c>
      <c r="I294" s="323" t="s">
        <v>2255</v>
      </c>
    </row>
    <row r="295" spans="1:9" x14ac:dyDescent="0.25">
      <c r="A295" s="323" t="s">
        <v>2</v>
      </c>
      <c r="B295" s="323" t="s">
        <v>3</v>
      </c>
      <c r="C295" s="323">
        <v>203746013</v>
      </c>
      <c r="D295" s="323" t="s">
        <v>2532</v>
      </c>
      <c r="E295" s="323">
        <v>2023</v>
      </c>
      <c r="F295" s="323" t="s">
        <v>2253</v>
      </c>
      <c r="G295" s="323">
        <v>1</v>
      </c>
      <c r="H295" s="323" t="s">
        <v>2510</v>
      </c>
      <c r="I295" s="323" t="s">
        <v>2255</v>
      </c>
    </row>
    <row r="296" spans="1:9" x14ac:dyDescent="0.25">
      <c r="A296" s="323" t="s">
        <v>2</v>
      </c>
      <c r="B296" s="323" t="s">
        <v>6</v>
      </c>
      <c r="C296" s="323">
        <v>203263970</v>
      </c>
      <c r="D296" s="323" t="s">
        <v>2533</v>
      </c>
      <c r="E296" s="323">
        <v>2023</v>
      </c>
      <c r="F296" s="323" t="s">
        <v>2253</v>
      </c>
      <c r="G296" s="323">
        <v>3</v>
      </c>
      <c r="H296" s="323" t="s">
        <v>2510</v>
      </c>
      <c r="I296" s="323" t="s">
        <v>2255</v>
      </c>
    </row>
    <row r="297" spans="1:9" x14ac:dyDescent="0.25">
      <c r="A297" s="323" t="s">
        <v>2</v>
      </c>
      <c r="B297" s="323" t="s">
        <v>6</v>
      </c>
      <c r="C297" s="323">
        <v>201137692</v>
      </c>
      <c r="D297" s="323" t="s">
        <v>2534</v>
      </c>
      <c r="E297" s="323">
        <v>2023</v>
      </c>
      <c r="F297" s="323" t="s">
        <v>2253</v>
      </c>
      <c r="G297" s="323">
        <v>5</v>
      </c>
      <c r="H297" s="323" t="s">
        <v>2510</v>
      </c>
      <c r="I297" s="323" t="s">
        <v>2255</v>
      </c>
    </row>
    <row r="298" spans="1:9" x14ac:dyDescent="0.25">
      <c r="A298" s="323" t="s">
        <v>2</v>
      </c>
      <c r="B298" s="323" t="s">
        <v>2256</v>
      </c>
      <c r="C298" s="323">
        <v>206882888</v>
      </c>
      <c r="D298" s="323" t="s">
        <v>2292</v>
      </c>
      <c r="E298" s="323">
        <v>2023</v>
      </c>
      <c r="F298" s="323" t="s">
        <v>2253</v>
      </c>
      <c r="G298" s="323">
        <v>2</v>
      </c>
      <c r="H298" s="323" t="s">
        <v>2510</v>
      </c>
      <c r="I298" s="323" t="s">
        <v>2258</v>
      </c>
    </row>
    <row r="299" spans="1:9" x14ac:dyDescent="0.25">
      <c r="A299" s="323" t="s">
        <v>2</v>
      </c>
      <c r="B299" s="323" t="s">
        <v>99</v>
      </c>
      <c r="C299" s="323">
        <v>206907972</v>
      </c>
      <c r="D299" s="323" t="s">
        <v>2535</v>
      </c>
      <c r="E299" s="323">
        <v>2023</v>
      </c>
      <c r="F299" s="323" t="s">
        <v>2253</v>
      </c>
      <c r="G299" s="323">
        <v>1</v>
      </c>
      <c r="H299" s="323" t="s">
        <v>2510</v>
      </c>
      <c r="I299" s="323" t="s">
        <v>2255</v>
      </c>
    </row>
    <row r="300" spans="1:9" x14ac:dyDescent="0.25">
      <c r="A300" s="323" t="s">
        <v>2</v>
      </c>
      <c r="B300" s="323" t="s">
        <v>3</v>
      </c>
      <c r="C300" s="323">
        <v>203491919</v>
      </c>
      <c r="D300" s="323" t="s">
        <v>2536</v>
      </c>
      <c r="E300" s="323">
        <v>2023</v>
      </c>
      <c r="F300" s="323" t="s">
        <v>2253</v>
      </c>
      <c r="G300" s="323">
        <v>4</v>
      </c>
      <c r="H300" s="323" t="s">
        <v>2510</v>
      </c>
      <c r="I300" s="323" t="s">
        <v>2255</v>
      </c>
    </row>
    <row r="301" spans="1:9" x14ac:dyDescent="0.25">
      <c r="A301" s="323" t="s">
        <v>2</v>
      </c>
      <c r="B301" s="323" t="s">
        <v>3</v>
      </c>
      <c r="C301" s="323">
        <v>201989005</v>
      </c>
      <c r="D301" s="323" t="s">
        <v>2537</v>
      </c>
      <c r="E301" s="323">
        <v>2023</v>
      </c>
      <c r="F301" s="323" t="s">
        <v>2253</v>
      </c>
      <c r="G301" s="323">
        <v>3</v>
      </c>
      <c r="H301" s="323" t="s">
        <v>2510</v>
      </c>
      <c r="I301" s="323" t="s">
        <v>2255</v>
      </c>
    </row>
    <row r="302" spans="1:9" x14ac:dyDescent="0.25">
      <c r="A302" s="323" t="s">
        <v>2</v>
      </c>
      <c r="B302" s="323" t="s">
        <v>5</v>
      </c>
      <c r="C302" s="323">
        <v>203290986</v>
      </c>
      <c r="D302" s="323" t="s">
        <v>2538</v>
      </c>
      <c r="E302" s="323">
        <v>2023</v>
      </c>
      <c r="F302" s="323" t="s">
        <v>2253</v>
      </c>
      <c r="G302" s="323">
        <v>2</v>
      </c>
      <c r="H302" s="323" t="s">
        <v>2510</v>
      </c>
      <c r="I302" s="323" t="s">
        <v>2255</v>
      </c>
    </row>
    <row r="303" spans="1:9" x14ac:dyDescent="0.25">
      <c r="A303" s="323" t="s">
        <v>2</v>
      </c>
      <c r="B303" s="323" t="s">
        <v>3</v>
      </c>
      <c r="C303" s="323">
        <v>207005195</v>
      </c>
      <c r="D303" s="323" t="s">
        <v>2539</v>
      </c>
      <c r="E303" s="323">
        <v>2023</v>
      </c>
      <c r="F303" s="323" t="s">
        <v>2253</v>
      </c>
      <c r="G303" s="323">
        <v>2</v>
      </c>
      <c r="H303" s="323" t="s">
        <v>2510</v>
      </c>
      <c r="I303" s="323" t="s">
        <v>2255</v>
      </c>
    </row>
    <row r="304" spans="1:9" x14ac:dyDescent="0.25">
      <c r="A304" s="323" t="s">
        <v>2</v>
      </c>
      <c r="B304" s="323" t="s">
        <v>8</v>
      </c>
      <c r="C304" s="323">
        <v>206906278</v>
      </c>
      <c r="D304" s="323" t="s">
        <v>2540</v>
      </c>
      <c r="E304" s="323">
        <v>2023</v>
      </c>
      <c r="F304" s="323" t="s">
        <v>2253</v>
      </c>
      <c r="G304" s="323">
        <v>5</v>
      </c>
      <c r="H304" s="323" t="s">
        <v>2510</v>
      </c>
      <c r="I304" s="323" t="s">
        <v>2255</v>
      </c>
    </row>
    <row r="305" spans="1:9" x14ac:dyDescent="0.25">
      <c r="A305" s="323" t="s">
        <v>2</v>
      </c>
      <c r="B305" s="323" t="s">
        <v>2289</v>
      </c>
      <c r="C305" s="323">
        <v>206890499</v>
      </c>
      <c r="D305" s="323" t="s">
        <v>2541</v>
      </c>
      <c r="E305" s="323">
        <v>2023</v>
      </c>
      <c r="F305" s="323" t="s">
        <v>2253</v>
      </c>
      <c r="G305" s="323">
        <v>5</v>
      </c>
      <c r="H305" s="323" t="s">
        <v>2510</v>
      </c>
      <c r="I305" s="323" t="s">
        <v>2255</v>
      </c>
    </row>
    <row r="306" spans="1:9" x14ac:dyDescent="0.25">
      <c r="A306" s="323" t="s">
        <v>2</v>
      </c>
      <c r="B306" s="323" t="s">
        <v>14</v>
      </c>
      <c r="C306" s="323">
        <v>201046355</v>
      </c>
      <c r="D306" s="323" t="s">
        <v>2542</v>
      </c>
      <c r="E306" s="323">
        <v>2023</v>
      </c>
      <c r="F306" s="323" t="s">
        <v>2253</v>
      </c>
      <c r="G306" s="323">
        <v>1</v>
      </c>
      <c r="H306" s="323" t="s">
        <v>2510</v>
      </c>
      <c r="I306" s="323" t="s">
        <v>2258</v>
      </c>
    </row>
    <row r="307" spans="1:9" x14ac:dyDescent="0.25">
      <c r="A307" s="323" t="s">
        <v>2</v>
      </c>
      <c r="B307" s="323" t="s">
        <v>8</v>
      </c>
      <c r="C307" s="323">
        <v>203173324</v>
      </c>
      <c r="D307" s="323" t="s">
        <v>2543</v>
      </c>
      <c r="E307" s="323">
        <v>2023</v>
      </c>
      <c r="F307" s="323" t="s">
        <v>2253</v>
      </c>
      <c r="G307" s="323">
        <v>2</v>
      </c>
      <c r="H307" s="323" t="s">
        <v>2510</v>
      </c>
      <c r="I307" s="323" t="s">
        <v>2255</v>
      </c>
    </row>
    <row r="308" spans="1:9" x14ac:dyDescent="0.25">
      <c r="A308" s="323" t="s">
        <v>2</v>
      </c>
      <c r="B308" s="323" t="s">
        <v>10</v>
      </c>
      <c r="C308" s="323">
        <v>203315271</v>
      </c>
      <c r="D308" s="323" t="s">
        <v>2544</v>
      </c>
      <c r="E308" s="323">
        <v>2023</v>
      </c>
      <c r="F308" s="323" t="s">
        <v>2253</v>
      </c>
      <c r="G308" s="323">
        <v>3</v>
      </c>
      <c r="H308" s="323" t="s">
        <v>2510</v>
      </c>
      <c r="I308" s="323" t="s">
        <v>2255</v>
      </c>
    </row>
    <row r="309" spans="1:9" x14ac:dyDescent="0.25">
      <c r="A309" s="323" t="s">
        <v>2</v>
      </c>
      <c r="B309" s="323" t="s">
        <v>12</v>
      </c>
      <c r="C309" s="323">
        <v>207084645</v>
      </c>
      <c r="D309" s="323" t="s">
        <v>2545</v>
      </c>
      <c r="E309" s="323">
        <v>2023</v>
      </c>
      <c r="F309" s="323" t="s">
        <v>2253</v>
      </c>
      <c r="G309" s="323">
        <v>2</v>
      </c>
      <c r="H309" s="323" t="s">
        <v>2510</v>
      </c>
      <c r="I309" s="323" t="s">
        <v>2255</v>
      </c>
    </row>
    <row r="310" spans="1:9" x14ac:dyDescent="0.25">
      <c r="A310" s="323" t="s">
        <v>2</v>
      </c>
      <c r="B310" s="323" t="s">
        <v>73</v>
      </c>
      <c r="C310" s="323">
        <v>206881271</v>
      </c>
      <c r="D310" s="323" t="s">
        <v>2546</v>
      </c>
      <c r="E310" s="323">
        <v>2023</v>
      </c>
      <c r="F310" s="323" t="s">
        <v>2253</v>
      </c>
      <c r="G310" s="323">
        <v>6</v>
      </c>
      <c r="H310" s="323" t="s">
        <v>2510</v>
      </c>
      <c r="I310" s="323" t="s">
        <v>2255</v>
      </c>
    </row>
    <row r="311" spans="1:9" x14ac:dyDescent="0.25">
      <c r="A311" s="323" t="s">
        <v>2</v>
      </c>
      <c r="B311" s="323" t="s">
        <v>6</v>
      </c>
      <c r="C311" s="323">
        <v>204683227</v>
      </c>
      <c r="D311" s="323" t="s">
        <v>2547</v>
      </c>
      <c r="E311" s="323">
        <v>2023</v>
      </c>
      <c r="F311" s="323" t="s">
        <v>2253</v>
      </c>
      <c r="G311" s="323">
        <v>2</v>
      </c>
      <c r="H311" s="323" t="s">
        <v>2510</v>
      </c>
      <c r="I311" s="323" t="s">
        <v>2255</v>
      </c>
    </row>
    <row r="312" spans="1:9" x14ac:dyDescent="0.25">
      <c r="A312" s="323" t="s">
        <v>2</v>
      </c>
      <c r="B312" s="323" t="s">
        <v>2289</v>
      </c>
      <c r="C312" s="323">
        <v>203159474</v>
      </c>
      <c r="D312" s="323" t="s">
        <v>2548</v>
      </c>
      <c r="E312" s="323">
        <v>2023</v>
      </c>
      <c r="F312" s="323" t="s">
        <v>2253</v>
      </c>
      <c r="G312" s="323">
        <v>1</v>
      </c>
      <c r="H312" s="323" t="s">
        <v>2510</v>
      </c>
      <c r="I312" s="323" t="s">
        <v>2255</v>
      </c>
    </row>
    <row r="313" spans="1:9" x14ac:dyDescent="0.25">
      <c r="A313" s="323" t="s">
        <v>2</v>
      </c>
      <c r="B313" s="323" t="s">
        <v>73</v>
      </c>
      <c r="C313" s="323">
        <v>202257693</v>
      </c>
      <c r="D313" s="323" t="s">
        <v>2323</v>
      </c>
      <c r="E313" s="323">
        <v>2023</v>
      </c>
      <c r="F313" s="323" t="s">
        <v>2253</v>
      </c>
      <c r="G313" s="323">
        <v>3</v>
      </c>
      <c r="H313" s="323" t="s">
        <v>2510</v>
      </c>
      <c r="I313" s="323" t="s">
        <v>2255</v>
      </c>
    </row>
    <row r="314" spans="1:9" x14ac:dyDescent="0.25">
      <c r="A314" s="323" t="s">
        <v>2</v>
      </c>
      <c r="B314" s="323" t="s">
        <v>12</v>
      </c>
      <c r="C314" s="323">
        <v>201553682</v>
      </c>
      <c r="D314" s="323" t="s">
        <v>2549</v>
      </c>
      <c r="E314" s="323">
        <v>2023</v>
      </c>
      <c r="F314" s="323" t="s">
        <v>2253</v>
      </c>
      <c r="G314" s="323">
        <v>3</v>
      </c>
      <c r="H314" s="323" t="s">
        <v>2510</v>
      </c>
      <c r="I314" s="323" t="s">
        <v>2255</v>
      </c>
    </row>
    <row r="315" spans="1:9" x14ac:dyDescent="0.25">
      <c r="A315" s="323" t="s">
        <v>2</v>
      </c>
      <c r="B315" s="323" t="s">
        <v>3</v>
      </c>
      <c r="C315" s="323">
        <v>201989044</v>
      </c>
      <c r="D315" s="323" t="s">
        <v>2550</v>
      </c>
      <c r="E315" s="323">
        <v>2023</v>
      </c>
      <c r="F315" s="323" t="s">
        <v>2253</v>
      </c>
      <c r="G315" s="323">
        <v>3</v>
      </c>
      <c r="H315" s="323" t="s">
        <v>2510</v>
      </c>
      <c r="I315" s="323" t="s">
        <v>2255</v>
      </c>
    </row>
    <row r="316" spans="1:9" x14ac:dyDescent="0.25">
      <c r="A316" s="323" t="s">
        <v>2</v>
      </c>
      <c r="B316" s="323" t="s">
        <v>3</v>
      </c>
      <c r="C316" s="323">
        <v>202542244</v>
      </c>
      <c r="D316" s="323" t="s">
        <v>2551</v>
      </c>
      <c r="E316" s="323">
        <v>2023</v>
      </c>
      <c r="F316" s="323" t="s">
        <v>2253</v>
      </c>
      <c r="G316" s="323">
        <v>1</v>
      </c>
      <c r="H316" s="323" t="s">
        <v>2510</v>
      </c>
      <c r="I316" s="323" t="s">
        <v>2255</v>
      </c>
    </row>
    <row r="317" spans="1:9" x14ac:dyDescent="0.25">
      <c r="A317" s="323" t="s">
        <v>2</v>
      </c>
      <c r="B317" s="323" t="s">
        <v>12</v>
      </c>
      <c r="C317" s="323">
        <v>201705405</v>
      </c>
      <c r="D317" s="323" t="s">
        <v>2552</v>
      </c>
      <c r="E317" s="323">
        <v>2023</v>
      </c>
      <c r="F317" s="323" t="s">
        <v>2253</v>
      </c>
      <c r="G317" s="323">
        <v>3</v>
      </c>
      <c r="H317" s="323" t="s">
        <v>2510</v>
      </c>
      <c r="I317" s="323" t="s">
        <v>2255</v>
      </c>
    </row>
    <row r="318" spans="1:9" x14ac:dyDescent="0.25">
      <c r="A318" s="323" t="s">
        <v>2</v>
      </c>
      <c r="B318" s="323" t="s">
        <v>99</v>
      </c>
      <c r="C318" s="323">
        <v>206908124</v>
      </c>
      <c r="D318" s="323" t="s">
        <v>2553</v>
      </c>
      <c r="E318" s="323">
        <v>2023</v>
      </c>
      <c r="F318" s="323" t="s">
        <v>2253</v>
      </c>
      <c r="G318" s="323">
        <v>2</v>
      </c>
      <c r="H318" s="323" t="s">
        <v>2510</v>
      </c>
      <c r="I318" s="323" t="s">
        <v>2255</v>
      </c>
    </row>
    <row r="319" spans="1:9" x14ac:dyDescent="0.25">
      <c r="A319" s="323" t="s">
        <v>2</v>
      </c>
      <c r="B319" s="323" t="s">
        <v>10</v>
      </c>
      <c r="C319" s="323">
        <v>203315081</v>
      </c>
      <c r="D319" s="323" t="s">
        <v>2398</v>
      </c>
      <c r="E319" s="323">
        <v>2023</v>
      </c>
      <c r="F319" s="323" t="s">
        <v>2253</v>
      </c>
      <c r="G319" s="323">
        <v>5</v>
      </c>
      <c r="H319" s="323" t="s">
        <v>2510</v>
      </c>
      <c r="I319" s="323" t="s">
        <v>2255</v>
      </c>
    </row>
    <row r="320" spans="1:9" x14ac:dyDescent="0.25">
      <c r="A320" s="323" t="s">
        <v>2</v>
      </c>
      <c r="B320" s="323" t="s">
        <v>12</v>
      </c>
      <c r="C320" s="323">
        <v>206902093</v>
      </c>
      <c r="D320" s="323" t="s">
        <v>2554</v>
      </c>
      <c r="E320" s="323">
        <v>2023</v>
      </c>
      <c r="F320" s="323" t="s">
        <v>2253</v>
      </c>
      <c r="G320" s="323">
        <v>2</v>
      </c>
      <c r="H320" s="323" t="s">
        <v>2510</v>
      </c>
      <c r="I320" s="323" t="s">
        <v>2255</v>
      </c>
    </row>
    <row r="321" spans="1:9" x14ac:dyDescent="0.25">
      <c r="A321" s="323" t="s">
        <v>2</v>
      </c>
      <c r="B321" s="323" t="s">
        <v>5</v>
      </c>
      <c r="C321" s="323">
        <v>207238389</v>
      </c>
      <c r="D321" s="323" t="s">
        <v>2555</v>
      </c>
      <c r="E321" s="323">
        <v>2023</v>
      </c>
      <c r="F321" s="323" t="s">
        <v>2253</v>
      </c>
      <c r="G321" s="323">
        <v>2</v>
      </c>
      <c r="H321" s="323" t="s">
        <v>2510</v>
      </c>
      <c r="I321" s="323" t="s">
        <v>2255</v>
      </c>
    </row>
    <row r="322" spans="1:9" x14ac:dyDescent="0.25">
      <c r="A322" s="323" t="s">
        <v>2</v>
      </c>
      <c r="B322" s="323" t="s">
        <v>3</v>
      </c>
      <c r="C322" s="323">
        <v>202054488</v>
      </c>
      <c r="D322" s="323" t="s">
        <v>2556</v>
      </c>
      <c r="E322" s="323">
        <v>2023</v>
      </c>
      <c r="F322" s="323" t="s">
        <v>2253</v>
      </c>
      <c r="G322" s="323">
        <v>4</v>
      </c>
      <c r="H322" s="323" t="s">
        <v>2510</v>
      </c>
      <c r="I322" s="323" t="s">
        <v>2255</v>
      </c>
    </row>
    <row r="323" spans="1:9" x14ac:dyDescent="0.25">
      <c r="A323" s="323" t="s">
        <v>2</v>
      </c>
      <c r="B323" s="323" t="s">
        <v>14</v>
      </c>
      <c r="C323" s="323">
        <v>207323995</v>
      </c>
      <c r="D323" s="323" t="s">
        <v>2331</v>
      </c>
      <c r="E323" s="323">
        <v>2023</v>
      </c>
      <c r="F323" s="323" t="s">
        <v>2253</v>
      </c>
      <c r="G323" s="323">
        <v>5</v>
      </c>
      <c r="H323" s="323" t="s">
        <v>2510</v>
      </c>
      <c r="I323" s="323" t="s">
        <v>2258</v>
      </c>
    </row>
    <row r="324" spans="1:9" x14ac:dyDescent="0.25">
      <c r="A324" s="323" t="s">
        <v>2</v>
      </c>
      <c r="B324" s="323" t="s">
        <v>12</v>
      </c>
      <c r="C324" s="323">
        <v>207237975</v>
      </c>
      <c r="D324" s="323" t="s">
        <v>2557</v>
      </c>
      <c r="E324" s="323">
        <v>2023</v>
      </c>
      <c r="F324" s="323" t="s">
        <v>2253</v>
      </c>
      <c r="G324" s="323">
        <v>1</v>
      </c>
      <c r="H324" s="323" t="s">
        <v>2510</v>
      </c>
      <c r="I324" s="323" t="s">
        <v>2255</v>
      </c>
    </row>
    <row r="325" spans="1:9" x14ac:dyDescent="0.25">
      <c r="A325" s="323" t="s">
        <v>2</v>
      </c>
      <c r="B325" s="323" t="s">
        <v>5</v>
      </c>
      <c r="C325" s="323">
        <v>309711500</v>
      </c>
      <c r="D325" s="323" t="s">
        <v>2558</v>
      </c>
      <c r="E325" s="323">
        <v>2023</v>
      </c>
      <c r="F325" s="323" t="s">
        <v>2253</v>
      </c>
      <c r="G325" s="323">
        <v>1</v>
      </c>
      <c r="H325" s="323" t="s">
        <v>2510</v>
      </c>
      <c r="I325" s="323" t="s">
        <v>2255</v>
      </c>
    </row>
    <row r="326" spans="1:9" x14ac:dyDescent="0.25">
      <c r="A326" s="323" t="s">
        <v>2</v>
      </c>
      <c r="B326" s="323" t="s">
        <v>73</v>
      </c>
      <c r="C326" s="323">
        <v>200208897</v>
      </c>
      <c r="D326" s="323" t="s">
        <v>2559</v>
      </c>
      <c r="E326" s="323">
        <v>2023</v>
      </c>
      <c r="F326" s="323" t="s">
        <v>2253</v>
      </c>
      <c r="G326" s="323">
        <v>3</v>
      </c>
      <c r="H326" s="323" t="s">
        <v>2510</v>
      </c>
      <c r="I326" s="323" t="s">
        <v>2255</v>
      </c>
    </row>
    <row r="327" spans="1:9" x14ac:dyDescent="0.25">
      <c r="A327" s="323" t="s">
        <v>2</v>
      </c>
      <c r="B327" s="323" t="s">
        <v>8</v>
      </c>
      <c r="C327" s="323">
        <v>306695129</v>
      </c>
      <c r="D327" s="323" t="s">
        <v>2268</v>
      </c>
      <c r="E327" s="323">
        <v>2023</v>
      </c>
      <c r="F327" s="323" t="s">
        <v>2253</v>
      </c>
      <c r="G327" s="323">
        <v>2</v>
      </c>
      <c r="H327" s="323" t="s">
        <v>2510</v>
      </c>
      <c r="I327" s="323" t="s">
        <v>2255</v>
      </c>
    </row>
    <row r="328" spans="1:9" x14ac:dyDescent="0.25">
      <c r="A328" s="323" t="s">
        <v>2</v>
      </c>
      <c r="B328" s="323" t="s">
        <v>14</v>
      </c>
      <c r="C328" s="323">
        <v>203454646</v>
      </c>
      <c r="D328" s="323" t="s">
        <v>2560</v>
      </c>
      <c r="E328" s="323">
        <v>2023</v>
      </c>
      <c r="F328" s="323" t="s">
        <v>2253</v>
      </c>
      <c r="G328" s="323">
        <v>1</v>
      </c>
      <c r="H328" s="323" t="s">
        <v>2510</v>
      </c>
      <c r="I328" s="323" t="s">
        <v>2258</v>
      </c>
    </row>
    <row r="329" spans="1:9" x14ac:dyDescent="0.25">
      <c r="A329" s="323" t="s">
        <v>2</v>
      </c>
      <c r="B329" s="323" t="s">
        <v>10</v>
      </c>
      <c r="C329" s="323">
        <v>203315042</v>
      </c>
      <c r="D329" s="323" t="s">
        <v>2561</v>
      </c>
      <c r="E329" s="323">
        <v>2023</v>
      </c>
      <c r="F329" s="323" t="s">
        <v>2253</v>
      </c>
      <c r="G329" s="323">
        <v>3</v>
      </c>
      <c r="H329" s="323" t="s">
        <v>2510</v>
      </c>
      <c r="I329" s="323" t="s">
        <v>2255</v>
      </c>
    </row>
    <row r="330" spans="1:9" x14ac:dyDescent="0.25">
      <c r="A330" s="323" t="s">
        <v>2</v>
      </c>
      <c r="B330" s="323" t="s">
        <v>12</v>
      </c>
      <c r="C330" s="323">
        <v>203409494</v>
      </c>
      <c r="D330" s="323" t="s">
        <v>2562</v>
      </c>
      <c r="E330" s="323">
        <v>2023</v>
      </c>
      <c r="F330" s="323" t="s">
        <v>2253</v>
      </c>
      <c r="G330" s="323">
        <v>3</v>
      </c>
      <c r="H330" s="323" t="s">
        <v>2510</v>
      </c>
      <c r="I330" s="323" t="s">
        <v>2255</v>
      </c>
    </row>
    <row r="331" spans="1:9" x14ac:dyDescent="0.25">
      <c r="A331" s="323" t="s">
        <v>2</v>
      </c>
      <c r="B331" s="323" t="s">
        <v>2289</v>
      </c>
      <c r="C331" s="323">
        <v>206881311</v>
      </c>
      <c r="D331" s="323" t="s">
        <v>2314</v>
      </c>
      <c r="E331" s="323">
        <v>2023</v>
      </c>
      <c r="F331" s="323" t="s">
        <v>2253</v>
      </c>
      <c r="G331" s="323">
        <v>2</v>
      </c>
      <c r="H331" s="323" t="s">
        <v>2510</v>
      </c>
      <c r="I331" s="323" t="s">
        <v>2255</v>
      </c>
    </row>
    <row r="332" spans="1:9" x14ac:dyDescent="0.25">
      <c r="A332" s="323" t="s">
        <v>2</v>
      </c>
      <c r="B332" s="323" t="s">
        <v>10</v>
      </c>
      <c r="C332" s="323">
        <v>206945095</v>
      </c>
      <c r="D332" s="323" t="s">
        <v>2472</v>
      </c>
      <c r="E332" s="323">
        <v>2023</v>
      </c>
      <c r="F332" s="323" t="s">
        <v>2253</v>
      </c>
      <c r="G332" s="323">
        <v>5</v>
      </c>
      <c r="H332" s="323" t="s">
        <v>2510</v>
      </c>
      <c r="I332" s="323" t="s">
        <v>2255</v>
      </c>
    </row>
    <row r="333" spans="1:9" x14ac:dyDescent="0.25">
      <c r="A333" s="323" t="s">
        <v>2</v>
      </c>
      <c r="B333" s="323" t="s">
        <v>5</v>
      </c>
      <c r="C333" s="323">
        <v>206959078</v>
      </c>
      <c r="D333" s="323" t="s">
        <v>2563</v>
      </c>
      <c r="E333" s="323">
        <v>2023</v>
      </c>
      <c r="F333" s="323" t="s">
        <v>2253</v>
      </c>
      <c r="G333" s="323">
        <v>1</v>
      </c>
      <c r="H333" s="323" t="s">
        <v>2510</v>
      </c>
      <c r="I333" s="323" t="s">
        <v>2255</v>
      </c>
    </row>
    <row r="334" spans="1:9" x14ac:dyDescent="0.25">
      <c r="A334" s="323" t="s">
        <v>2</v>
      </c>
      <c r="B334" s="323" t="s">
        <v>12</v>
      </c>
      <c r="C334" s="323">
        <v>203409494</v>
      </c>
      <c r="D334" s="323" t="s">
        <v>2562</v>
      </c>
      <c r="E334" s="323">
        <v>2023</v>
      </c>
      <c r="F334" s="323" t="s">
        <v>2253</v>
      </c>
      <c r="G334" s="323">
        <v>4</v>
      </c>
      <c r="H334" s="323" t="s">
        <v>2510</v>
      </c>
      <c r="I334" s="323" t="s">
        <v>2255</v>
      </c>
    </row>
    <row r="335" spans="1:9" x14ac:dyDescent="0.25">
      <c r="A335" s="323" t="s">
        <v>2</v>
      </c>
      <c r="B335" s="323" t="s">
        <v>3</v>
      </c>
      <c r="C335" s="323">
        <v>202629404</v>
      </c>
      <c r="D335" s="323" t="s">
        <v>2564</v>
      </c>
      <c r="E335" s="323">
        <v>2023</v>
      </c>
      <c r="F335" s="323" t="s">
        <v>2253</v>
      </c>
      <c r="G335" s="323">
        <v>21</v>
      </c>
      <c r="H335" s="323" t="s">
        <v>2510</v>
      </c>
      <c r="I335" s="323" t="s">
        <v>2255</v>
      </c>
    </row>
    <row r="336" spans="1:9" x14ac:dyDescent="0.25">
      <c r="A336" s="323" t="s">
        <v>2</v>
      </c>
      <c r="B336" s="323" t="s">
        <v>7</v>
      </c>
      <c r="C336" s="323">
        <v>305623906</v>
      </c>
      <c r="D336" s="323" t="s">
        <v>2565</v>
      </c>
      <c r="E336" s="323">
        <v>2023</v>
      </c>
      <c r="F336" s="323" t="s">
        <v>2253</v>
      </c>
      <c r="G336" s="323">
        <v>1</v>
      </c>
      <c r="H336" s="323" t="s">
        <v>2510</v>
      </c>
      <c r="I336" s="323" t="s">
        <v>2255</v>
      </c>
    </row>
    <row r="337" spans="1:9" x14ac:dyDescent="0.25">
      <c r="A337" s="323" t="s">
        <v>2</v>
      </c>
      <c r="B337" s="323" t="s">
        <v>2289</v>
      </c>
      <c r="C337" s="323">
        <v>305442142</v>
      </c>
      <c r="D337" s="323" t="s">
        <v>2566</v>
      </c>
      <c r="E337" s="323">
        <v>2023</v>
      </c>
      <c r="F337" s="323" t="s">
        <v>2253</v>
      </c>
      <c r="G337" s="323">
        <v>1</v>
      </c>
      <c r="H337" s="323" t="s">
        <v>2510</v>
      </c>
      <c r="I337" s="323" t="s">
        <v>2255</v>
      </c>
    </row>
    <row r="338" spans="1:9" x14ac:dyDescent="0.25">
      <c r="A338" s="323" t="s">
        <v>2</v>
      </c>
      <c r="B338" s="323" t="s">
        <v>10</v>
      </c>
      <c r="C338" s="323">
        <v>203274522</v>
      </c>
      <c r="D338" s="323" t="s">
        <v>2496</v>
      </c>
      <c r="E338" s="323">
        <v>2023</v>
      </c>
      <c r="F338" s="323" t="s">
        <v>2253</v>
      </c>
      <c r="G338" s="323">
        <v>1</v>
      </c>
      <c r="H338" s="323" t="s">
        <v>2510</v>
      </c>
      <c r="I338" s="323" t="s">
        <v>2255</v>
      </c>
    </row>
    <row r="339" spans="1:9" x14ac:dyDescent="0.25">
      <c r="A339" s="323" t="s">
        <v>2</v>
      </c>
      <c r="B339" s="323" t="s">
        <v>14</v>
      </c>
      <c r="C339" s="323">
        <v>203261301</v>
      </c>
      <c r="D339" s="323" t="s">
        <v>2275</v>
      </c>
      <c r="E339" s="323">
        <v>2023</v>
      </c>
      <c r="F339" s="323" t="s">
        <v>2253</v>
      </c>
      <c r="G339" s="323">
        <v>6</v>
      </c>
      <c r="H339" s="323" t="s">
        <v>2510</v>
      </c>
      <c r="I339" s="323" t="s">
        <v>2258</v>
      </c>
    </row>
    <row r="340" spans="1:9" x14ac:dyDescent="0.25">
      <c r="A340" s="323" t="s">
        <v>2</v>
      </c>
      <c r="B340" s="323" t="s">
        <v>3</v>
      </c>
      <c r="C340" s="323">
        <v>202271701</v>
      </c>
      <c r="D340" s="323" t="s">
        <v>2392</v>
      </c>
      <c r="E340" s="323">
        <v>2023</v>
      </c>
      <c r="F340" s="323" t="s">
        <v>2253</v>
      </c>
      <c r="G340" s="323">
        <v>1</v>
      </c>
      <c r="H340" s="323" t="s">
        <v>2510</v>
      </c>
      <c r="I340" s="323" t="s">
        <v>2255</v>
      </c>
    </row>
    <row r="341" spans="1:9" x14ac:dyDescent="0.25">
      <c r="A341" s="323" t="s">
        <v>2</v>
      </c>
      <c r="B341" s="323" t="s">
        <v>2289</v>
      </c>
      <c r="C341" s="323">
        <v>200212498</v>
      </c>
      <c r="D341" s="323" t="s">
        <v>2567</v>
      </c>
      <c r="E341" s="323">
        <v>2023</v>
      </c>
      <c r="F341" s="323" t="s">
        <v>2253</v>
      </c>
      <c r="G341" s="323">
        <v>3</v>
      </c>
      <c r="H341" s="323" t="s">
        <v>2510</v>
      </c>
      <c r="I341" s="323" t="s">
        <v>2255</v>
      </c>
    </row>
    <row r="342" spans="1:9" x14ac:dyDescent="0.25">
      <c r="A342" s="323" t="s">
        <v>2</v>
      </c>
      <c r="B342" s="323" t="s">
        <v>3</v>
      </c>
      <c r="C342" s="323">
        <v>203491919</v>
      </c>
      <c r="D342" s="323" t="s">
        <v>2536</v>
      </c>
      <c r="E342" s="323">
        <v>2023</v>
      </c>
      <c r="F342" s="323" t="s">
        <v>2253</v>
      </c>
      <c r="G342" s="323">
        <v>3</v>
      </c>
      <c r="H342" s="323" t="s">
        <v>2510</v>
      </c>
      <c r="I342" s="323" t="s">
        <v>2255</v>
      </c>
    </row>
    <row r="343" spans="1:9" x14ac:dyDescent="0.25">
      <c r="A343" s="323" t="s">
        <v>2</v>
      </c>
      <c r="B343" s="323" t="s">
        <v>8</v>
      </c>
      <c r="C343" s="323">
        <v>202507208</v>
      </c>
      <c r="D343" s="323" t="s">
        <v>2568</v>
      </c>
      <c r="E343" s="323">
        <v>2023</v>
      </c>
      <c r="F343" s="323" t="s">
        <v>2253</v>
      </c>
      <c r="G343" s="323">
        <v>1</v>
      </c>
      <c r="H343" s="323" t="s">
        <v>2510</v>
      </c>
      <c r="I343" s="323" t="s">
        <v>2255</v>
      </c>
    </row>
    <row r="344" spans="1:9" x14ac:dyDescent="0.25">
      <c r="A344" s="323" t="s">
        <v>2</v>
      </c>
      <c r="B344" s="323" t="s">
        <v>14</v>
      </c>
      <c r="C344" s="323">
        <v>207098270</v>
      </c>
      <c r="D344" s="323" t="s">
        <v>2569</v>
      </c>
      <c r="E344" s="323">
        <v>2023</v>
      </c>
      <c r="F344" s="323" t="s">
        <v>2253</v>
      </c>
      <c r="G344" s="323">
        <v>2</v>
      </c>
      <c r="H344" s="323" t="s">
        <v>2510</v>
      </c>
      <c r="I344" s="323" t="s">
        <v>2258</v>
      </c>
    </row>
    <row r="345" spans="1:9" x14ac:dyDescent="0.25">
      <c r="A345" s="323" t="s">
        <v>2</v>
      </c>
      <c r="B345" s="323" t="s">
        <v>12</v>
      </c>
      <c r="C345" s="323">
        <v>308040696</v>
      </c>
      <c r="D345" s="323" t="s">
        <v>2570</v>
      </c>
      <c r="E345" s="323">
        <v>2023</v>
      </c>
      <c r="F345" s="323" t="s">
        <v>2253</v>
      </c>
      <c r="G345" s="323">
        <v>2</v>
      </c>
      <c r="H345" s="323" t="s">
        <v>2510</v>
      </c>
      <c r="I345" s="323" t="s">
        <v>2255</v>
      </c>
    </row>
    <row r="346" spans="1:9" x14ac:dyDescent="0.25">
      <c r="A346" s="323" t="s">
        <v>2</v>
      </c>
      <c r="B346" s="323" t="s">
        <v>10</v>
      </c>
      <c r="C346" s="323">
        <v>207302357</v>
      </c>
      <c r="D346" s="323" t="s">
        <v>2571</v>
      </c>
      <c r="E346" s="323">
        <v>2023</v>
      </c>
      <c r="F346" s="323" t="s">
        <v>2253</v>
      </c>
      <c r="G346" s="323">
        <v>2</v>
      </c>
      <c r="H346" s="323" t="s">
        <v>2510</v>
      </c>
      <c r="I346" s="323" t="s">
        <v>2255</v>
      </c>
    </row>
    <row r="347" spans="1:9" x14ac:dyDescent="0.25">
      <c r="A347" s="323" t="s">
        <v>2</v>
      </c>
      <c r="B347" s="323" t="s">
        <v>99</v>
      </c>
      <c r="C347" s="323">
        <v>203274371</v>
      </c>
      <c r="D347" s="323" t="s">
        <v>2448</v>
      </c>
      <c r="E347" s="323">
        <v>2023</v>
      </c>
      <c r="F347" s="323" t="s">
        <v>2253</v>
      </c>
      <c r="G347" s="323">
        <v>5</v>
      </c>
      <c r="H347" s="323" t="s">
        <v>2510</v>
      </c>
      <c r="I347" s="323" t="s">
        <v>2255</v>
      </c>
    </row>
    <row r="348" spans="1:9" x14ac:dyDescent="0.25">
      <c r="A348" s="323" t="s">
        <v>2</v>
      </c>
      <c r="B348" s="323" t="s">
        <v>7</v>
      </c>
      <c r="C348" s="323">
        <v>305485255</v>
      </c>
      <c r="D348" s="323" t="s">
        <v>2572</v>
      </c>
      <c r="E348" s="323">
        <v>2023</v>
      </c>
      <c r="F348" s="323" t="s">
        <v>2253</v>
      </c>
      <c r="G348" s="323">
        <v>1</v>
      </c>
      <c r="H348" s="323" t="s">
        <v>2510</v>
      </c>
      <c r="I348" s="323" t="s">
        <v>2255</v>
      </c>
    </row>
    <row r="349" spans="1:9" x14ac:dyDescent="0.25">
      <c r="A349" s="323" t="s">
        <v>2</v>
      </c>
      <c r="B349" s="323" t="s">
        <v>5</v>
      </c>
      <c r="C349" s="323">
        <v>206891022</v>
      </c>
      <c r="D349" s="323" t="s">
        <v>2573</v>
      </c>
      <c r="E349" s="323">
        <v>2023</v>
      </c>
      <c r="F349" s="323" t="s">
        <v>2253</v>
      </c>
      <c r="G349" s="323">
        <v>2</v>
      </c>
      <c r="H349" s="323" t="s">
        <v>2510</v>
      </c>
      <c r="I349" s="323" t="s">
        <v>2255</v>
      </c>
    </row>
    <row r="350" spans="1:9" x14ac:dyDescent="0.25">
      <c r="A350" s="323" t="s">
        <v>2</v>
      </c>
      <c r="B350" s="323" t="s">
        <v>3</v>
      </c>
      <c r="C350" s="323">
        <v>204304324</v>
      </c>
      <c r="D350" s="323" t="s">
        <v>2574</v>
      </c>
      <c r="E350" s="323">
        <v>2023</v>
      </c>
      <c r="F350" s="323" t="s">
        <v>2253</v>
      </c>
      <c r="G350" s="323">
        <v>1</v>
      </c>
      <c r="H350" s="323" t="s">
        <v>2510</v>
      </c>
      <c r="I350" s="323" t="s">
        <v>2255</v>
      </c>
    </row>
    <row r="351" spans="1:9" x14ac:dyDescent="0.25">
      <c r="A351" s="323" t="s">
        <v>2</v>
      </c>
      <c r="B351" s="323" t="s">
        <v>6</v>
      </c>
      <c r="C351" s="323">
        <v>201137724</v>
      </c>
      <c r="D351" s="323" t="s">
        <v>2575</v>
      </c>
      <c r="E351" s="323">
        <v>2023</v>
      </c>
      <c r="F351" s="323" t="s">
        <v>2253</v>
      </c>
      <c r="G351" s="323">
        <v>1</v>
      </c>
      <c r="H351" s="323" t="s">
        <v>2510</v>
      </c>
      <c r="I351" s="323" t="s">
        <v>2255</v>
      </c>
    </row>
    <row r="352" spans="1:9" x14ac:dyDescent="0.25">
      <c r="A352" s="323" t="s">
        <v>2</v>
      </c>
      <c r="B352" s="323" t="s">
        <v>12</v>
      </c>
      <c r="C352" s="323">
        <v>204214516</v>
      </c>
      <c r="D352" s="323" t="s">
        <v>2576</v>
      </c>
      <c r="E352" s="323">
        <v>2023</v>
      </c>
      <c r="F352" s="323" t="s">
        <v>2253</v>
      </c>
      <c r="G352" s="323">
        <v>4</v>
      </c>
      <c r="H352" s="323" t="s">
        <v>2510</v>
      </c>
      <c r="I352" s="323" t="s">
        <v>2255</v>
      </c>
    </row>
    <row r="353" spans="1:9" x14ac:dyDescent="0.25">
      <c r="A353" s="323" t="s">
        <v>2</v>
      </c>
      <c r="B353" s="323" t="s">
        <v>8</v>
      </c>
      <c r="C353" s="323">
        <v>206906104</v>
      </c>
      <c r="D353" s="323" t="s">
        <v>2577</v>
      </c>
      <c r="E353" s="323">
        <v>2023</v>
      </c>
      <c r="F353" s="323" t="s">
        <v>2253</v>
      </c>
      <c r="G353" s="323">
        <v>3</v>
      </c>
      <c r="H353" s="323" t="s">
        <v>2510</v>
      </c>
      <c r="I353" s="323" t="s">
        <v>2255</v>
      </c>
    </row>
    <row r="354" spans="1:9" x14ac:dyDescent="0.25">
      <c r="A354" s="323" t="s">
        <v>2</v>
      </c>
      <c r="B354" s="323" t="s">
        <v>3</v>
      </c>
      <c r="C354" s="323">
        <v>203681490</v>
      </c>
      <c r="D354" s="323" t="s">
        <v>2578</v>
      </c>
      <c r="E354" s="323">
        <v>2023</v>
      </c>
      <c r="F354" s="323" t="s">
        <v>2253</v>
      </c>
      <c r="G354" s="323">
        <v>1</v>
      </c>
      <c r="H354" s="323" t="s">
        <v>2510</v>
      </c>
      <c r="I354" s="323" t="s">
        <v>2255</v>
      </c>
    </row>
    <row r="355" spans="1:9" x14ac:dyDescent="0.25">
      <c r="A355" s="323" t="s">
        <v>2</v>
      </c>
      <c r="B355" s="323" t="s">
        <v>99</v>
      </c>
      <c r="C355" s="323">
        <v>305646054</v>
      </c>
      <c r="D355" s="323" t="s">
        <v>2579</v>
      </c>
      <c r="E355" s="323">
        <v>2023</v>
      </c>
      <c r="F355" s="323" t="s">
        <v>2253</v>
      </c>
      <c r="G355" s="323">
        <v>1</v>
      </c>
      <c r="H355" s="323" t="s">
        <v>2510</v>
      </c>
      <c r="I355" s="323" t="s">
        <v>2255</v>
      </c>
    </row>
    <row r="356" spans="1:9" x14ac:dyDescent="0.25">
      <c r="A356" s="323" t="s">
        <v>2</v>
      </c>
      <c r="B356" s="323" t="s">
        <v>3</v>
      </c>
      <c r="C356" s="323">
        <v>201651284</v>
      </c>
      <c r="D356" s="323" t="s">
        <v>2580</v>
      </c>
      <c r="E356" s="323">
        <v>2023</v>
      </c>
      <c r="F356" s="323" t="s">
        <v>2253</v>
      </c>
      <c r="G356" s="323">
        <v>1</v>
      </c>
      <c r="H356" s="323" t="s">
        <v>2510</v>
      </c>
      <c r="I356" s="323" t="s">
        <v>2255</v>
      </c>
    </row>
    <row r="357" spans="1:9" x14ac:dyDescent="0.25">
      <c r="A357" s="323" t="s">
        <v>2</v>
      </c>
      <c r="B357" s="323" t="s">
        <v>2256</v>
      </c>
      <c r="C357" s="323">
        <v>203355089</v>
      </c>
      <c r="D357" s="323" t="s">
        <v>2581</v>
      </c>
      <c r="E357" s="323">
        <v>2023</v>
      </c>
      <c r="F357" s="323" t="s">
        <v>2253</v>
      </c>
      <c r="G357" s="323">
        <v>3</v>
      </c>
      <c r="H357" s="323" t="s">
        <v>2510</v>
      </c>
      <c r="I357" s="323" t="s">
        <v>2258</v>
      </c>
    </row>
    <row r="358" spans="1:9" x14ac:dyDescent="0.25">
      <c r="A358" s="323" t="s">
        <v>2</v>
      </c>
      <c r="B358" s="323" t="s">
        <v>12</v>
      </c>
      <c r="C358" s="323">
        <v>206904240</v>
      </c>
      <c r="D358" s="323" t="s">
        <v>2582</v>
      </c>
      <c r="E358" s="323">
        <v>2023</v>
      </c>
      <c r="F358" s="323" t="s">
        <v>2253</v>
      </c>
      <c r="G358" s="323">
        <v>5</v>
      </c>
      <c r="H358" s="323" t="s">
        <v>2510</v>
      </c>
      <c r="I358" s="323" t="s">
        <v>2255</v>
      </c>
    </row>
    <row r="359" spans="1:9" x14ac:dyDescent="0.25">
      <c r="A359" s="323" t="s">
        <v>2</v>
      </c>
      <c r="B359" s="323" t="s">
        <v>7</v>
      </c>
      <c r="C359" s="323">
        <v>207099389</v>
      </c>
      <c r="D359" s="323" t="s">
        <v>2583</v>
      </c>
      <c r="E359" s="323">
        <v>2023</v>
      </c>
      <c r="F359" s="323" t="s">
        <v>2253</v>
      </c>
      <c r="G359" s="323">
        <v>2</v>
      </c>
      <c r="H359" s="323" t="s">
        <v>2510</v>
      </c>
      <c r="I359" s="323" t="s">
        <v>2255</v>
      </c>
    </row>
    <row r="360" spans="1:9" x14ac:dyDescent="0.25">
      <c r="A360" s="323" t="s">
        <v>2</v>
      </c>
      <c r="B360" s="323" t="s">
        <v>7</v>
      </c>
      <c r="C360" s="323">
        <v>203261150</v>
      </c>
      <c r="D360" s="323" t="s">
        <v>2584</v>
      </c>
      <c r="E360" s="323">
        <v>2023</v>
      </c>
      <c r="F360" s="323" t="s">
        <v>2253</v>
      </c>
      <c r="G360" s="323">
        <v>1</v>
      </c>
      <c r="H360" s="323" t="s">
        <v>2510</v>
      </c>
      <c r="I360" s="323" t="s">
        <v>2255</v>
      </c>
    </row>
    <row r="361" spans="1:9" x14ac:dyDescent="0.25">
      <c r="A361" s="323" t="s">
        <v>2</v>
      </c>
      <c r="B361" s="323" t="s">
        <v>7</v>
      </c>
      <c r="C361" s="323">
        <v>207033716</v>
      </c>
      <c r="D361" s="323" t="s">
        <v>2585</v>
      </c>
      <c r="E361" s="323">
        <v>2023</v>
      </c>
      <c r="F361" s="323" t="s">
        <v>2253</v>
      </c>
      <c r="G361" s="323">
        <v>1</v>
      </c>
      <c r="H361" s="323" t="s">
        <v>2510</v>
      </c>
      <c r="I361" s="323" t="s">
        <v>2255</v>
      </c>
    </row>
    <row r="362" spans="1:9" x14ac:dyDescent="0.25">
      <c r="A362" s="323" t="s">
        <v>2</v>
      </c>
      <c r="B362" s="323" t="s">
        <v>3</v>
      </c>
      <c r="C362" s="323">
        <v>207122803</v>
      </c>
      <c r="D362" s="323" t="s">
        <v>2586</v>
      </c>
      <c r="E362" s="323">
        <v>2023</v>
      </c>
      <c r="F362" s="323" t="s">
        <v>2253</v>
      </c>
      <c r="G362" s="323">
        <v>4</v>
      </c>
      <c r="H362" s="323" t="s">
        <v>2510</v>
      </c>
      <c r="I362" s="323" t="s">
        <v>2255</v>
      </c>
    </row>
    <row r="363" spans="1:9" x14ac:dyDescent="0.25">
      <c r="A363" s="323" t="s">
        <v>2</v>
      </c>
      <c r="B363" s="323" t="s">
        <v>12</v>
      </c>
      <c r="C363" s="323">
        <v>204340391</v>
      </c>
      <c r="D363" s="323" t="s">
        <v>2350</v>
      </c>
      <c r="E363" s="323">
        <v>2023</v>
      </c>
      <c r="F363" s="323" t="s">
        <v>2253</v>
      </c>
      <c r="G363" s="323">
        <v>4</v>
      </c>
      <c r="H363" s="323" t="s">
        <v>2510</v>
      </c>
      <c r="I363" s="323" t="s">
        <v>2255</v>
      </c>
    </row>
    <row r="364" spans="1:9" x14ac:dyDescent="0.25">
      <c r="A364" s="323" t="s">
        <v>2</v>
      </c>
      <c r="B364" s="323" t="s">
        <v>99</v>
      </c>
      <c r="C364" s="323">
        <v>201987292</v>
      </c>
      <c r="D364" s="323" t="s">
        <v>2587</v>
      </c>
      <c r="E364" s="323">
        <v>2023</v>
      </c>
      <c r="F364" s="323" t="s">
        <v>2253</v>
      </c>
      <c r="G364" s="323">
        <v>3</v>
      </c>
      <c r="H364" s="323" t="s">
        <v>2510</v>
      </c>
      <c r="I364" s="323" t="s">
        <v>2255</v>
      </c>
    </row>
    <row r="365" spans="1:9" x14ac:dyDescent="0.25">
      <c r="A365" s="323" t="s">
        <v>2</v>
      </c>
      <c r="B365" s="323" t="s">
        <v>3</v>
      </c>
      <c r="C365" s="323">
        <v>302648092</v>
      </c>
      <c r="D365" s="323" t="s">
        <v>2588</v>
      </c>
      <c r="E365" s="323">
        <v>2023</v>
      </c>
      <c r="F365" s="323" t="s">
        <v>2253</v>
      </c>
      <c r="G365" s="323">
        <v>1</v>
      </c>
      <c r="H365" s="323" t="s">
        <v>2510</v>
      </c>
      <c r="I365" s="323" t="s">
        <v>2255</v>
      </c>
    </row>
    <row r="366" spans="1:9" x14ac:dyDescent="0.25">
      <c r="A366" s="323" t="s">
        <v>2</v>
      </c>
      <c r="B366" s="323" t="s">
        <v>8</v>
      </c>
      <c r="C366" s="323">
        <v>302648092</v>
      </c>
      <c r="D366" s="323" t="s">
        <v>2588</v>
      </c>
      <c r="E366" s="323">
        <v>2023</v>
      </c>
      <c r="F366" s="323" t="s">
        <v>2253</v>
      </c>
      <c r="G366" s="323">
        <v>1</v>
      </c>
      <c r="H366" s="323" t="s">
        <v>2510</v>
      </c>
      <c r="I366" s="323" t="s">
        <v>2255</v>
      </c>
    </row>
    <row r="367" spans="1:9" x14ac:dyDescent="0.25">
      <c r="A367" s="323" t="s">
        <v>2</v>
      </c>
      <c r="B367" s="323" t="s">
        <v>10</v>
      </c>
      <c r="C367" s="323">
        <v>203315153</v>
      </c>
      <c r="D367" s="323" t="s">
        <v>2589</v>
      </c>
      <c r="E367" s="323">
        <v>2023</v>
      </c>
      <c r="F367" s="323" t="s">
        <v>2253</v>
      </c>
      <c r="G367" s="323">
        <v>2</v>
      </c>
      <c r="H367" s="323" t="s">
        <v>2510</v>
      </c>
      <c r="I367" s="323" t="s">
        <v>2255</v>
      </c>
    </row>
    <row r="368" spans="1:9" x14ac:dyDescent="0.25">
      <c r="A368" s="323" t="s">
        <v>2</v>
      </c>
      <c r="B368" s="323" t="s">
        <v>14</v>
      </c>
      <c r="C368" s="323">
        <v>307976569</v>
      </c>
      <c r="D368" s="323" t="s">
        <v>2590</v>
      </c>
      <c r="E368" s="323">
        <v>2023</v>
      </c>
      <c r="F368" s="323" t="s">
        <v>2253</v>
      </c>
      <c r="G368" s="323">
        <v>2</v>
      </c>
      <c r="H368" s="323" t="s">
        <v>2510</v>
      </c>
      <c r="I368" s="323" t="s">
        <v>2258</v>
      </c>
    </row>
    <row r="369" spans="1:9" x14ac:dyDescent="0.25">
      <c r="A369" s="323" t="s">
        <v>2</v>
      </c>
      <c r="B369" s="323" t="s">
        <v>12</v>
      </c>
      <c r="C369" s="323">
        <v>203448050</v>
      </c>
      <c r="D369" s="323" t="s">
        <v>2591</v>
      </c>
      <c r="E369" s="323">
        <v>2023</v>
      </c>
      <c r="F369" s="323" t="s">
        <v>2253</v>
      </c>
      <c r="G369" s="323">
        <v>5</v>
      </c>
      <c r="H369" s="323" t="s">
        <v>2510</v>
      </c>
      <c r="I369" s="323" t="s">
        <v>2255</v>
      </c>
    </row>
    <row r="370" spans="1:9" x14ac:dyDescent="0.25">
      <c r="A370" s="323" t="s">
        <v>2</v>
      </c>
      <c r="B370" s="323" t="s">
        <v>14</v>
      </c>
      <c r="C370" s="323">
        <v>306087496</v>
      </c>
      <c r="D370" s="323" t="s">
        <v>2592</v>
      </c>
      <c r="E370" s="323">
        <v>2023</v>
      </c>
      <c r="F370" s="323" t="s">
        <v>2253</v>
      </c>
      <c r="G370" s="323">
        <v>1</v>
      </c>
      <c r="H370" s="323" t="s">
        <v>2510</v>
      </c>
      <c r="I370" s="323" t="s">
        <v>2258</v>
      </c>
    </row>
    <row r="371" spans="1:9" x14ac:dyDescent="0.25">
      <c r="A371" s="323" t="s">
        <v>2</v>
      </c>
      <c r="B371" s="323" t="s">
        <v>5</v>
      </c>
      <c r="C371" s="323">
        <v>206891204</v>
      </c>
      <c r="D371" s="323" t="s">
        <v>2593</v>
      </c>
      <c r="E371" s="323">
        <v>2023</v>
      </c>
      <c r="F371" s="323" t="s">
        <v>2253</v>
      </c>
      <c r="G371" s="323">
        <v>3</v>
      </c>
      <c r="H371" s="323" t="s">
        <v>2510</v>
      </c>
      <c r="I371" s="323" t="s">
        <v>2255</v>
      </c>
    </row>
    <row r="372" spans="1:9" x14ac:dyDescent="0.25">
      <c r="A372" s="323" t="s">
        <v>2</v>
      </c>
      <c r="B372" s="323" t="s">
        <v>2256</v>
      </c>
      <c r="C372" s="323">
        <v>305559218</v>
      </c>
      <c r="D372" s="323" t="s">
        <v>2594</v>
      </c>
      <c r="E372" s="323">
        <v>2023</v>
      </c>
      <c r="F372" s="323" t="s">
        <v>2253</v>
      </c>
      <c r="G372" s="323">
        <v>3</v>
      </c>
      <c r="H372" s="323" t="s">
        <v>2510</v>
      </c>
      <c r="I372" s="323" t="s">
        <v>2258</v>
      </c>
    </row>
    <row r="373" spans="1:9" x14ac:dyDescent="0.25">
      <c r="A373" s="323" t="s">
        <v>2</v>
      </c>
      <c r="B373" s="323" t="s">
        <v>6</v>
      </c>
      <c r="C373" s="323">
        <v>305478532</v>
      </c>
      <c r="D373" s="323" t="s">
        <v>2595</v>
      </c>
      <c r="E373" s="323">
        <v>2023</v>
      </c>
      <c r="F373" s="323" t="s">
        <v>2253</v>
      </c>
      <c r="G373" s="323">
        <v>1</v>
      </c>
      <c r="H373" s="323" t="s">
        <v>2510</v>
      </c>
      <c r="I373" s="323" t="s">
        <v>2255</v>
      </c>
    </row>
    <row r="374" spans="1:9" x14ac:dyDescent="0.25">
      <c r="A374" s="323" t="s">
        <v>2</v>
      </c>
      <c r="B374" s="323" t="s">
        <v>7</v>
      </c>
      <c r="C374" s="323">
        <v>207034524</v>
      </c>
      <c r="D374" s="323" t="s">
        <v>2596</v>
      </c>
      <c r="E374" s="323">
        <v>2023</v>
      </c>
      <c r="F374" s="323" t="s">
        <v>2253</v>
      </c>
      <c r="G374" s="323">
        <v>1</v>
      </c>
      <c r="H374" s="323" t="s">
        <v>2510</v>
      </c>
      <c r="I374" s="323" t="s">
        <v>2255</v>
      </c>
    </row>
    <row r="375" spans="1:9" x14ac:dyDescent="0.25">
      <c r="A375" s="323" t="s">
        <v>2</v>
      </c>
      <c r="B375" s="323" t="s">
        <v>2262</v>
      </c>
      <c r="C375" s="323">
        <v>203274253</v>
      </c>
      <c r="D375" s="323" t="s">
        <v>2597</v>
      </c>
      <c r="E375" s="323">
        <v>2023</v>
      </c>
      <c r="F375" s="323" t="s">
        <v>2253</v>
      </c>
      <c r="G375" s="323">
        <v>3</v>
      </c>
      <c r="H375" s="323" t="s">
        <v>2510</v>
      </c>
      <c r="I375" s="323" t="s">
        <v>2255</v>
      </c>
    </row>
    <row r="376" spans="1:9" x14ac:dyDescent="0.25">
      <c r="A376" s="323" t="s">
        <v>2</v>
      </c>
      <c r="B376" s="323" t="s">
        <v>99</v>
      </c>
      <c r="C376" s="323">
        <v>308789318</v>
      </c>
      <c r="D376" s="323" t="s">
        <v>2598</v>
      </c>
      <c r="E376" s="323">
        <v>2023</v>
      </c>
      <c r="F376" s="323" t="s">
        <v>2253</v>
      </c>
      <c r="G376" s="323">
        <v>6</v>
      </c>
      <c r="H376" s="323" t="s">
        <v>2510</v>
      </c>
      <c r="I376" s="323" t="s">
        <v>2255</v>
      </c>
    </row>
    <row r="377" spans="1:9" x14ac:dyDescent="0.25">
      <c r="A377" s="323" t="s">
        <v>2</v>
      </c>
      <c r="B377" s="323" t="s">
        <v>7</v>
      </c>
      <c r="C377" s="323">
        <v>207089203</v>
      </c>
      <c r="D377" s="323" t="s">
        <v>2599</v>
      </c>
      <c r="E377" s="323">
        <v>2023</v>
      </c>
      <c r="F377" s="323" t="s">
        <v>2253</v>
      </c>
      <c r="G377" s="323">
        <v>1</v>
      </c>
      <c r="H377" s="323" t="s">
        <v>2510</v>
      </c>
      <c r="I377" s="323" t="s">
        <v>2255</v>
      </c>
    </row>
    <row r="378" spans="1:9" x14ac:dyDescent="0.25">
      <c r="A378" s="323" t="s">
        <v>2</v>
      </c>
      <c r="B378" s="323" t="s">
        <v>2256</v>
      </c>
      <c r="C378" s="323">
        <v>206883031</v>
      </c>
      <c r="D378" s="323" t="s">
        <v>2600</v>
      </c>
      <c r="E378" s="323">
        <v>2023</v>
      </c>
      <c r="F378" s="323" t="s">
        <v>2253</v>
      </c>
      <c r="G378" s="323">
        <v>4</v>
      </c>
      <c r="H378" s="323" t="s">
        <v>2510</v>
      </c>
      <c r="I378" s="323" t="s">
        <v>2258</v>
      </c>
    </row>
    <row r="379" spans="1:9" x14ac:dyDescent="0.25">
      <c r="A379" s="323" t="s">
        <v>2</v>
      </c>
      <c r="B379" s="323" t="s">
        <v>2289</v>
      </c>
      <c r="C379" s="323">
        <v>206904874</v>
      </c>
      <c r="D379" s="323" t="s">
        <v>2601</v>
      </c>
      <c r="E379" s="323">
        <v>2023</v>
      </c>
      <c r="F379" s="323" t="s">
        <v>2253</v>
      </c>
      <c r="G379" s="323">
        <v>6</v>
      </c>
      <c r="H379" s="323" t="s">
        <v>2510</v>
      </c>
      <c r="I379" s="323" t="s">
        <v>2255</v>
      </c>
    </row>
    <row r="380" spans="1:9" x14ac:dyDescent="0.25">
      <c r="A380" s="323" t="s">
        <v>2</v>
      </c>
      <c r="B380" s="323" t="s">
        <v>5</v>
      </c>
      <c r="C380" s="323">
        <v>206891093</v>
      </c>
      <c r="D380" s="323" t="s">
        <v>2602</v>
      </c>
      <c r="E380" s="323">
        <v>2023</v>
      </c>
      <c r="F380" s="323" t="s">
        <v>2253</v>
      </c>
      <c r="G380" s="323">
        <v>4</v>
      </c>
      <c r="H380" s="323" t="s">
        <v>2510</v>
      </c>
      <c r="I380" s="323" t="s">
        <v>2255</v>
      </c>
    </row>
    <row r="381" spans="1:9" x14ac:dyDescent="0.25">
      <c r="A381" s="323" t="s">
        <v>2</v>
      </c>
      <c r="B381" s="323" t="s">
        <v>12</v>
      </c>
      <c r="C381" s="323">
        <v>203409502</v>
      </c>
      <c r="D381" s="323" t="s">
        <v>2603</v>
      </c>
      <c r="E381" s="323">
        <v>2023</v>
      </c>
      <c r="F381" s="323" t="s">
        <v>2253</v>
      </c>
      <c r="G381" s="323">
        <v>1</v>
      </c>
      <c r="H381" s="323" t="s">
        <v>2510</v>
      </c>
      <c r="I381" s="323" t="s">
        <v>2255</v>
      </c>
    </row>
    <row r="382" spans="1:9" x14ac:dyDescent="0.25">
      <c r="A382" s="323" t="s">
        <v>2</v>
      </c>
      <c r="B382" s="323" t="s">
        <v>10</v>
      </c>
      <c r="C382" s="323">
        <v>203315138</v>
      </c>
      <c r="D382" s="323" t="s">
        <v>2604</v>
      </c>
      <c r="E382" s="323">
        <v>2023</v>
      </c>
      <c r="F382" s="323" t="s">
        <v>2253</v>
      </c>
      <c r="G382" s="323">
        <v>1</v>
      </c>
      <c r="H382" s="323" t="s">
        <v>2510</v>
      </c>
      <c r="I382" s="323" t="s">
        <v>2255</v>
      </c>
    </row>
    <row r="383" spans="1:9" x14ac:dyDescent="0.25">
      <c r="A383" s="323" t="s">
        <v>2</v>
      </c>
      <c r="B383" s="323" t="s">
        <v>3</v>
      </c>
      <c r="C383" s="323">
        <v>203340163</v>
      </c>
      <c r="D383" s="323" t="s">
        <v>2605</v>
      </c>
      <c r="E383" s="323">
        <v>2023</v>
      </c>
      <c r="F383" s="323" t="s">
        <v>2253</v>
      </c>
      <c r="G383" s="323">
        <v>7</v>
      </c>
      <c r="H383" s="323" t="s">
        <v>2510</v>
      </c>
      <c r="I383" s="323" t="s">
        <v>2255</v>
      </c>
    </row>
    <row r="384" spans="1:9" x14ac:dyDescent="0.25">
      <c r="A384" s="323" t="s">
        <v>2</v>
      </c>
      <c r="B384" s="323" t="s">
        <v>73</v>
      </c>
      <c r="C384" s="323">
        <v>207137094</v>
      </c>
      <c r="D384" s="323" t="s">
        <v>2606</v>
      </c>
      <c r="E384" s="323">
        <v>2023</v>
      </c>
      <c r="F384" s="323" t="s">
        <v>2253</v>
      </c>
      <c r="G384" s="323">
        <v>2</v>
      </c>
      <c r="H384" s="323" t="s">
        <v>2510</v>
      </c>
      <c r="I384" s="323" t="s">
        <v>2255</v>
      </c>
    </row>
    <row r="385" spans="1:9" x14ac:dyDescent="0.25">
      <c r="A385" s="323" t="s">
        <v>2</v>
      </c>
      <c r="B385" s="323" t="s">
        <v>14</v>
      </c>
      <c r="C385" s="323">
        <v>206904906</v>
      </c>
      <c r="D385" s="323" t="s">
        <v>2607</v>
      </c>
      <c r="E385" s="323">
        <v>2023</v>
      </c>
      <c r="F385" s="323" t="s">
        <v>2253</v>
      </c>
      <c r="G385" s="323">
        <v>7</v>
      </c>
      <c r="H385" s="323" t="s">
        <v>2510</v>
      </c>
      <c r="I385" s="323" t="s">
        <v>2258</v>
      </c>
    </row>
    <row r="386" spans="1:9" x14ac:dyDescent="0.25">
      <c r="A386" s="323" t="s">
        <v>2</v>
      </c>
      <c r="B386" s="323" t="s">
        <v>10</v>
      </c>
      <c r="C386" s="323">
        <v>305567303</v>
      </c>
      <c r="D386" s="323" t="s">
        <v>2608</v>
      </c>
      <c r="E386" s="323">
        <v>2023</v>
      </c>
      <c r="F386" s="323" t="s">
        <v>2253</v>
      </c>
      <c r="G386" s="323">
        <v>1</v>
      </c>
      <c r="H386" s="323" t="s">
        <v>2510</v>
      </c>
      <c r="I386" s="323" t="s">
        <v>2255</v>
      </c>
    </row>
    <row r="387" spans="1:9" x14ac:dyDescent="0.25">
      <c r="A387" s="323" t="s">
        <v>2</v>
      </c>
      <c r="B387" s="323" t="s">
        <v>2256</v>
      </c>
      <c r="C387" s="323">
        <v>207127219</v>
      </c>
      <c r="D387" s="323" t="s">
        <v>2609</v>
      </c>
      <c r="E387" s="323">
        <v>2023</v>
      </c>
      <c r="F387" s="323" t="s">
        <v>2253</v>
      </c>
      <c r="G387" s="323">
        <v>1</v>
      </c>
      <c r="H387" s="323" t="s">
        <v>2510</v>
      </c>
      <c r="I387" s="323" t="s">
        <v>2258</v>
      </c>
    </row>
    <row r="388" spans="1:9" x14ac:dyDescent="0.25">
      <c r="A388" s="323" t="s">
        <v>2</v>
      </c>
      <c r="B388" s="323" t="s">
        <v>10</v>
      </c>
      <c r="C388" s="323">
        <v>306680456</v>
      </c>
      <c r="D388" s="323" t="s">
        <v>2610</v>
      </c>
      <c r="E388" s="323">
        <v>2023</v>
      </c>
      <c r="F388" s="323" t="s">
        <v>2253</v>
      </c>
      <c r="G388" s="323">
        <v>1</v>
      </c>
      <c r="H388" s="323" t="s">
        <v>2510</v>
      </c>
      <c r="I388" s="323" t="s">
        <v>2255</v>
      </c>
    </row>
    <row r="389" spans="1:9" x14ac:dyDescent="0.25">
      <c r="A389" s="323" t="s">
        <v>2</v>
      </c>
      <c r="B389" s="323" t="s">
        <v>2289</v>
      </c>
      <c r="C389" s="323">
        <v>203340234</v>
      </c>
      <c r="D389" s="323" t="s">
        <v>2326</v>
      </c>
      <c r="E389" s="323">
        <v>2023</v>
      </c>
      <c r="F389" s="323" t="s">
        <v>2253</v>
      </c>
      <c r="G389" s="323">
        <v>5</v>
      </c>
      <c r="H389" s="323" t="s">
        <v>2510</v>
      </c>
      <c r="I389" s="323" t="s">
        <v>2255</v>
      </c>
    </row>
    <row r="390" spans="1:9" x14ac:dyDescent="0.25">
      <c r="A390" s="323" t="s">
        <v>2</v>
      </c>
      <c r="B390" s="323" t="s">
        <v>5</v>
      </c>
      <c r="C390" s="323">
        <v>200426895</v>
      </c>
      <c r="D390" s="323" t="s">
        <v>2611</v>
      </c>
      <c r="E390" s="323">
        <v>2023</v>
      </c>
      <c r="F390" s="323" t="s">
        <v>2253</v>
      </c>
      <c r="G390" s="323">
        <v>2</v>
      </c>
      <c r="H390" s="323" t="s">
        <v>2510</v>
      </c>
      <c r="I390" s="323" t="s">
        <v>2255</v>
      </c>
    </row>
    <row r="391" spans="1:9" x14ac:dyDescent="0.25">
      <c r="A391" s="323" t="s">
        <v>2</v>
      </c>
      <c r="B391" s="323" t="s">
        <v>2262</v>
      </c>
      <c r="C391" s="323">
        <v>203272841</v>
      </c>
      <c r="D391" s="323" t="s">
        <v>2612</v>
      </c>
      <c r="E391" s="323">
        <v>2023</v>
      </c>
      <c r="F391" s="323" t="s">
        <v>2253</v>
      </c>
      <c r="G391" s="323">
        <v>4</v>
      </c>
      <c r="H391" s="323" t="s">
        <v>2510</v>
      </c>
      <c r="I391" s="323" t="s">
        <v>2255</v>
      </c>
    </row>
    <row r="392" spans="1:9" x14ac:dyDescent="0.25">
      <c r="A392" s="323" t="s">
        <v>2</v>
      </c>
      <c r="B392" s="323" t="s">
        <v>2262</v>
      </c>
      <c r="C392" s="323">
        <v>203274253</v>
      </c>
      <c r="D392" s="323" t="s">
        <v>2597</v>
      </c>
      <c r="E392" s="323">
        <v>2023</v>
      </c>
      <c r="F392" s="323" t="s">
        <v>2253</v>
      </c>
      <c r="G392" s="323">
        <v>2</v>
      </c>
      <c r="H392" s="323" t="s">
        <v>2510</v>
      </c>
      <c r="I392" s="323" t="s">
        <v>2255</v>
      </c>
    </row>
    <row r="393" spans="1:9" x14ac:dyDescent="0.25">
      <c r="A393" s="323" t="s">
        <v>2</v>
      </c>
      <c r="B393" s="323" t="s">
        <v>14</v>
      </c>
      <c r="C393" s="323">
        <v>206913261</v>
      </c>
      <c r="D393" s="323" t="s">
        <v>2613</v>
      </c>
      <c r="E393" s="323">
        <v>2023</v>
      </c>
      <c r="F393" s="323" t="s">
        <v>2253</v>
      </c>
      <c r="G393" s="323">
        <v>2</v>
      </c>
      <c r="H393" s="323" t="s">
        <v>2510</v>
      </c>
      <c r="I393" s="323" t="s">
        <v>2258</v>
      </c>
    </row>
    <row r="394" spans="1:9" x14ac:dyDescent="0.25">
      <c r="A394" s="323" t="s">
        <v>2</v>
      </c>
      <c r="B394" s="323" t="s">
        <v>14</v>
      </c>
      <c r="C394" s="323">
        <v>207086380</v>
      </c>
      <c r="D394" s="323" t="s">
        <v>2614</v>
      </c>
      <c r="E394" s="323">
        <v>2023</v>
      </c>
      <c r="F394" s="323" t="s">
        <v>2253</v>
      </c>
      <c r="G394" s="323">
        <v>1</v>
      </c>
      <c r="H394" s="323" t="s">
        <v>2510</v>
      </c>
      <c r="I394" s="323" t="s">
        <v>2258</v>
      </c>
    </row>
    <row r="395" spans="1:9" x14ac:dyDescent="0.25">
      <c r="A395" s="323" t="s">
        <v>2</v>
      </c>
      <c r="B395" s="323" t="s">
        <v>12</v>
      </c>
      <c r="C395" s="323">
        <v>201553674</v>
      </c>
      <c r="D395" s="323" t="s">
        <v>2485</v>
      </c>
      <c r="E395" s="323">
        <v>2023</v>
      </c>
      <c r="F395" s="323" t="s">
        <v>2253</v>
      </c>
      <c r="G395" s="323">
        <v>3</v>
      </c>
      <c r="H395" s="323" t="s">
        <v>2510</v>
      </c>
      <c r="I395" s="323" t="s">
        <v>2255</v>
      </c>
    </row>
    <row r="396" spans="1:9" x14ac:dyDescent="0.25">
      <c r="A396" s="323" t="s">
        <v>2</v>
      </c>
      <c r="B396" s="323" t="s">
        <v>3</v>
      </c>
      <c r="C396" s="323">
        <v>309934800</v>
      </c>
      <c r="D396" s="323" t="s">
        <v>2615</v>
      </c>
      <c r="E396" s="323">
        <v>2023</v>
      </c>
      <c r="F396" s="323" t="s">
        <v>2253</v>
      </c>
      <c r="G396" s="323">
        <v>12</v>
      </c>
      <c r="H396" s="323" t="s">
        <v>2510</v>
      </c>
      <c r="I396" s="323" t="s">
        <v>2255</v>
      </c>
    </row>
    <row r="397" spans="1:9" x14ac:dyDescent="0.25">
      <c r="A397" s="323" t="s">
        <v>2</v>
      </c>
      <c r="B397" s="323" t="s">
        <v>12</v>
      </c>
      <c r="C397" s="323">
        <v>203448043</v>
      </c>
      <c r="D397" s="323" t="s">
        <v>2616</v>
      </c>
      <c r="E397" s="323">
        <v>2023</v>
      </c>
      <c r="F397" s="323" t="s">
        <v>2253</v>
      </c>
      <c r="G397" s="323">
        <v>1</v>
      </c>
      <c r="H397" s="323" t="s">
        <v>2510</v>
      </c>
      <c r="I397" s="323" t="s">
        <v>2255</v>
      </c>
    </row>
    <row r="398" spans="1:9" x14ac:dyDescent="0.25">
      <c r="A398" s="323" t="s">
        <v>2</v>
      </c>
      <c r="B398" s="323" t="s">
        <v>73</v>
      </c>
      <c r="C398" s="323">
        <v>307302504</v>
      </c>
      <c r="D398" s="323" t="s">
        <v>2617</v>
      </c>
      <c r="E398" s="323">
        <v>2023</v>
      </c>
      <c r="F398" s="323" t="s">
        <v>2253</v>
      </c>
      <c r="G398" s="323">
        <v>5</v>
      </c>
      <c r="H398" s="323" t="s">
        <v>2510</v>
      </c>
      <c r="I398" s="323" t="s">
        <v>2255</v>
      </c>
    </row>
    <row r="399" spans="1:9" x14ac:dyDescent="0.25">
      <c r="A399" s="323" t="s">
        <v>2</v>
      </c>
      <c r="B399" s="323" t="s">
        <v>6</v>
      </c>
      <c r="C399" s="323">
        <v>203238709</v>
      </c>
      <c r="D399" s="323" t="s">
        <v>2618</v>
      </c>
      <c r="E399" s="323">
        <v>2023</v>
      </c>
      <c r="F399" s="323" t="s">
        <v>2253</v>
      </c>
      <c r="G399" s="323">
        <v>3</v>
      </c>
      <c r="H399" s="323" t="s">
        <v>2510</v>
      </c>
      <c r="I399" s="323" t="s">
        <v>2255</v>
      </c>
    </row>
    <row r="400" spans="1:9" x14ac:dyDescent="0.25">
      <c r="A400" s="323" t="s">
        <v>2</v>
      </c>
      <c r="B400" s="323" t="s">
        <v>3</v>
      </c>
      <c r="C400" s="323">
        <v>206943296</v>
      </c>
      <c r="D400" s="323" t="s">
        <v>2361</v>
      </c>
      <c r="E400" s="323">
        <v>2023</v>
      </c>
      <c r="F400" s="323" t="s">
        <v>2253</v>
      </c>
      <c r="G400" s="323">
        <v>5</v>
      </c>
      <c r="H400" s="323" t="s">
        <v>2510</v>
      </c>
      <c r="I400" s="323" t="s">
        <v>2255</v>
      </c>
    </row>
    <row r="401" spans="1:9" x14ac:dyDescent="0.25">
      <c r="A401" s="323" t="s">
        <v>2</v>
      </c>
      <c r="B401" s="323" t="s">
        <v>7</v>
      </c>
      <c r="C401" s="323">
        <v>203471554</v>
      </c>
      <c r="D401" s="323" t="s">
        <v>2619</v>
      </c>
      <c r="E401" s="323">
        <v>2023</v>
      </c>
      <c r="F401" s="323" t="s">
        <v>2253</v>
      </c>
      <c r="G401" s="323">
        <v>1</v>
      </c>
      <c r="H401" s="323" t="s">
        <v>2510</v>
      </c>
      <c r="I401" s="323" t="s">
        <v>2255</v>
      </c>
    </row>
    <row r="402" spans="1:9" x14ac:dyDescent="0.25">
      <c r="A402" s="323" t="s">
        <v>2</v>
      </c>
      <c r="B402" s="323" t="s">
        <v>6</v>
      </c>
      <c r="C402" s="323">
        <v>203276511</v>
      </c>
      <c r="D402" s="323" t="s">
        <v>2620</v>
      </c>
      <c r="E402" s="323">
        <v>2023</v>
      </c>
      <c r="F402" s="323" t="s">
        <v>2253</v>
      </c>
      <c r="G402" s="323">
        <v>2</v>
      </c>
      <c r="H402" s="323" t="s">
        <v>2510</v>
      </c>
      <c r="I402" s="323" t="s">
        <v>2255</v>
      </c>
    </row>
    <row r="403" spans="1:9" x14ac:dyDescent="0.25">
      <c r="A403" s="323" t="s">
        <v>2</v>
      </c>
      <c r="B403" s="323" t="s">
        <v>10</v>
      </c>
      <c r="C403" s="323">
        <v>203315106</v>
      </c>
      <c r="D403" s="323" t="s">
        <v>2481</v>
      </c>
      <c r="E403" s="323">
        <v>2023</v>
      </c>
      <c r="F403" s="323" t="s">
        <v>2253</v>
      </c>
      <c r="G403" s="323">
        <v>4</v>
      </c>
      <c r="H403" s="323" t="s">
        <v>2510</v>
      </c>
      <c r="I403" s="323" t="s">
        <v>2255</v>
      </c>
    </row>
    <row r="404" spans="1:9" x14ac:dyDescent="0.25">
      <c r="A404" s="323" t="s">
        <v>2</v>
      </c>
      <c r="B404" s="323" t="s">
        <v>12</v>
      </c>
      <c r="C404" s="323">
        <v>207237975</v>
      </c>
      <c r="D404" s="323" t="s">
        <v>2557</v>
      </c>
      <c r="E404" s="323">
        <v>2023</v>
      </c>
      <c r="F404" s="323" t="s">
        <v>2253</v>
      </c>
      <c r="G404" s="323">
        <v>2</v>
      </c>
      <c r="H404" s="323" t="s">
        <v>2510</v>
      </c>
      <c r="I404" s="323" t="s">
        <v>2255</v>
      </c>
    </row>
    <row r="405" spans="1:9" x14ac:dyDescent="0.25">
      <c r="A405" s="323" t="s">
        <v>2</v>
      </c>
      <c r="B405" s="323" t="s">
        <v>99</v>
      </c>
      <c r="C405" s="323">
        <v>203274428</v>
      </c>
      <c r="D405" s="323" t="s">
        <v>2621</v>
      </c>
      <c r="E405" s="323">
        <v>2023</v>
      </c>
      <c r="F405" s="323" t="s">
        <v>2253</v>
      </c>
      <c r="G405" s="323">
        <v>5</v>
      </c>
      <c r="H405" s="323" t="s">
        <v>2510</v>
      </c>
      <c r="I405" s="323" t="s">
        <v>2255</v>
      </c>
    </row>
    <row r="406" spans="1:9" x14ac:dyDescent="0.25">
      <c r="A406" s="323" t="s">
        <v>2</v>
      </c>
      <c r="B406" s="323" t="s">
        <v>2289</v>
      </c>
      <c r="C406" s="323">
        <v>206890482</v>
      </c>
      <c r="D406" s="323" t="s">
        <v>2622</v>
      </c>
      <c r="E406" s="323">
        <v>2023</v>
      </c>
      <c r="F406" s="323" t="s">
        <v>2253</v>
      </c>
      <c r="G406" s="323">
        <v>2</v>
      </c>
      <c r="H406" s="323" t="s">
        <v>2510</v>
      </c>
      <c r="I406" s="323" t="s">
        <v>2255</v>
      </c>
    </row>
    <row r="407" spans="1:9" x14ac:dyDescent="0.25">
      <c r="A407" s="323" t="s">
        <v>2</v>
      </c>
      <c r="B407" s="323" t="s">
        <v>10</v>
      </c>
      <c r="C407" s="323">
        <v>207097257</v>
      </c>
      <c r="D407" s="323" t="s">
        <v>2623</v>
      </c>
      <c r="E407" s="323">
        <v>2023</v>
      </c>
      <c r="F407" s="323" t="s">
        <v>2253</v>
      </c>
      <c r="G407" s="323">
        <v>5</v>
      </c>
      <c r="H407" s="323" t="s">
        <v>2510</v>
      </c>
      <c r="I407" s="323" t="s">
        <v>2255</v>
      </c>
    </row>
    <row r="408" spans="1:9" x14ac:dyDescent="0.25">
      <c r="A408" s="323" t="s">
        <v>2</v>
      </c>
      <c r="B408" s="323" t="s">
        <v>3</v>
      </c>
      <c r="C408" s="323">
        <v>305076566</v>
      </c>
      <c r="D408" s="323" t="s">
        <v>2624</v>
      </c>
      <c r="E408" s="323">
        <v>2023</v>
      </c>
      <c r="F408" s="323" t="s">
        <v>2253</v>
      </c>
      <c r="G408" s="323">
        <v>1</v>
      </c>
      <c r="H408" s="323" t="s">
        <v>2510</v>
      </c>
      <c r="I408" s="323" t="s">
        <v>2255</v>
      </c>
    </row>
    <row r="409" spans="1:9" x14ac:dyDescent="0.25">
      <c r="A409" s="323" t="s">
        <v>2</v>
      </c>
      <c r="B409" s="323" t="s">
        <v>73</v>
      </c>
      <c r="C409" s="323">
        <v>307302504</v>
      </c>
      <c r="D409" s="323" t="s">
        <v>2617</v>
      </c>
      <c r="E409" s="323">
        <v>2023</v>
      </c>
      <c r="F409" s="323" t="s">
        <v>2253</v>
      </c>
      <c r="G409" s="323">
        <v>3</v>
      </c>
      <c r="H409" s="323" t="s">
        <v>2510</v>
      </c>
      <c r="I409" s="323" t="s">
        <v>2255</v>
      </c>
    </row>
    <row r="410" spans="1:9" x14ac:dyDescent="0.25">
      <c r="A410" s="323" t="s">
        <v>2</v>
      </c>
      <c r="B410" s="323" t="s">
        <v>10</v>
      </c>
      <c r="C410" s="323">
        <v>207097240</v>
      </c>
      <c r="D410" s="323" t="s">
        <v>2625</v>
      </c>
      <c r="E410" s="323">
        <v>2023</v>
      </c>
      <c r="F410" s="323" t="s">
        <v>2253</v>
      </c>
      <c r="G410" s="323">
        <v>1</v>
      </c>
      <c r="H410" s="323" t="s">
        <v>2510</v>
      </c>
      <c r="I410" s="323" t="s">
        <v>2255</v>
      </c>
    </row>
    <row r="411" spans="1:9" x14ac:dyDescent="0.25">
      <c r="A411" s="323" t="s">
        <v>2</v>
      </c>
      <c r="B411" s="323" t="s">
        <v>6</v>
      </c>
      <c r="C411" s="323">
        <v>309218384</v>
      </c>
      <c r="D411" s="323" t="s">
        <v>2626</v>
      </c>
      <c r="E411" s="323">
        <v>2023</v>
      </c>
      <c r="F411" s="323" t="s">
        <v>2253</v>
      </c>
      <c r="G411" s="323">
        <v>5</v>
      </c>
      <c r="H411" s="323" t="s">
        <v>2510</v>
      </c>
      <c r="I411" s="323" t="s">
        <v>2255</v>
      </c>
    </row>
    <row r="412" spans="1:9" x14ac:dyDescent="0.25">
      <c r="A412" s="323" t="s">
        <v>2</v>
      </c>
      <c r="B412" s="323" t="s">
        <v>14</v>
      </c>
      <c r="C412" s="323">
        <v>203390015</v>
      </c>
      <c r="D412" s="323" t="s">
        <v>2383</v>
      </c>
      <c r="E412" s="323">
        <v>2023</v>
      </c>
      <c r="F412" s="323" t="s">
        <v>2253</v>
      </c>
      <c r="G412" s="323">
        <v>3</v>
      </c>
      <c r="H412" s="323" t="s">
        <v>2510</v>
      </c>
      <c r="I412" s="323" t="s">
        <v>2258</v>
      </c>
    </row>
    <row r="413" spans="1:9" x14ac:dyDescent="0.25">
      <c r="A413" s="323" t="s">
        <v>2</v>
      </c>
      <c r="B413" s="323" t="s">
        <v>10</v>
      </c>
      <c r="C413" s="323">
        <v>309219486</v>
      </c>
      <c r="D413" s="323" t="s">
        <v>2627</v>
      </c>
      <c r="E413" s="323">
        <v>2023</v>
      </c>
      <c r="F413" s="323" t="s">
        <v>2253</v>
      </c>
      <c r="G413" s="323">
        <v>2</v>
      </c>
      <c r="H413" s="323" t="s">
        <v>2510</v>
      </c>
      <c r="I413" s="323" t="s">
        <v>2255</v>
      </c>
    </row>
    <row r="414" spans="1:9" x14ac:dyDescent="0.25">
      <c r="A414" s="323" t="s">
        <v>2</v>
      </c>
      <c r="B414" s="323" t="s">
        <v>10</v>
      </c>
      <c r="C414" s="323">
        <v>207097225</v>
      </c>
      <c r="D414" s="323" t="s">
        <v>2628</v>
      </c>
      <c r="E414" s="323">
        <v>2023</v>
      </c>
      <c r="F414" s="323" t="s">
        <v>2253</v>
      </c>
      <c r="G414" s="323">
        <v>2</v>
      </c>
      <c r="H414" s="323" t="s">
        <v>2510</v>
      </c>
      <c r="I414" s="323" t="s">
        <v>2255</v>
      </c>
    </row>
    <row r="415" spans="1:9" x14ac:dyDescent="0.25">
      <c r="A415" s="323" t="s">
        <v>2</v>
      </c>
      <c r="B415" s="323" t="s">
        <v>2289</v>
      </c>
      <c r="C415" s="323">
        <v>203445411</v>
      </c>
      <c r="D415" s="323" t="s">
        <v>2629</v>
      </c>
      <c r="E415" s="323">
        <v>2023</v>
      </c>
      <c r="F415" s="323" t="s">
        <v>2253</v>
      </c>
      <c r="G415" s="323">
        <v>1</v>
      </c>
      <c r="H415" s="323" t="s">
        <v>2510</v>
      </c>
      <c r="I415" s="323" t="s">
        <v>2255</v>
      </c>
    </row>
    <row r="416" spans="1:9" x14ac:dyDescent="0.25">
      <c r="A416" s="323" t="s">
        <v>2</v>
      </c>
      <c r="B416" s="323" t="s">
        <v>8</v>
      </c>
      <c r="C416" s="323">
        <v>200414705</v>
      </c>
      <c r="D416" s="323" t="s">
        <v>2630</v>
      </c>
      <c r="E416" s="323">
        <v>2023</v>
      </c>
      <c r="F416" s="323" t="s">
        <v>2253</v>
      </c>
      <c r="G416" s="323">
        <v>1</v>
      </c>
      <c r="H416" s="323" t="s">
        <v>2510</v>
      </c>
      <c r="I416" s="323" t="s">
        <v>2255</v>
      </c>
    </row>
    <row r="417" spans="1:9" x14ac:dyDescent="0.25">
      <c r="A417" s="323" t="s">
        <v>2</v>
      </c>
      <c r="B417" s="323" t="s">
        <v>14</v>
      </c>
      <c r="C417" s="323">
        <v>206918721</v>
      </c>
      <c r="D417" s="323" t="s">
        <v>2631</v>
      </c>
      <c r="E417" s="323">
        <v>2023</v>
      </c>
      <c r="F417" s="323" t="s">
        <v>2253</v>
      </c>
      <c r="G417" s="323">
        <v>5</v>
      </c>
      <c r="H417" s="323" t="s">
        <v>2510</v>
      </c>
      <c r="I417" s="323" t="s">
        <v>2258</v>
      </c>
    </row>
    <row r="418" spans="1:9" x14ac:dyDescent="0.25">
      <c r="A418" s="323" t="s">
        <v>2</v>
      </c>
      <c r="B418" s="323" t="s">
        <v>10</v>
      </c>
      <c r="C418" s="323">
        <v>207097193</v>
      </c>
      <c r="D418" s="323" t="s">
        <v>2632</v>
      </c>
      <c r="E418" s="323">
        <v>2023</v>
      </c>
      <c r="F418" s="323" t="s">
        <v>2253</v>
      </c>
      <c r="G418" s="323">
        <v>1</v>
      </c>
      <c r="H418" s="323" t="s">
        <v>2510</v>
      </c>
      <c r="I418" s="323" t="s">
        <v>2255</v>
      </c>
    </row>
    <row r="419" spans="1:9" x14ac:dyDescent="0.25">
      <c r="A419" s="323" t="s">
        <v>2</v>
      </c>
      <c r="B419" s="323" t="s">
        <v>99</v>
      </c>
      <c r="C419" s="323">
        <v>207097827</v>
      </c>
      <c r="D419" s="323" t="s">
        <v>2633</v>
      </c>
      <c r="E419" s="323">
        <v>2023</v>
      </c>
      <c r="F419" s="323" t="s">
        <v>2253</v>
      </c>
      <c r="G419" s="323">
        <v>3</v>
      </c>
      <c r="H419" s="323" t="s">
        <v>2510</v>
      </c>
      <c r="I419" s="323" t="s">
        <v>2255</v>
      </c>
    </row>
    <row r="420" spans="1:9" x14ac:dyDescent="0.25">
      <c r="A420" s="323" t="s">
        <v>2</v>
      </c>
      <c r="B420" s="323" t="s">
        <v>2256</v>
      </c>
      <c r="C420" s="323">
        <v>203286744</v>
      </c>
      <c r="D420" s="323" t="s">
        <v>2634</v>
      </c>
      <c r="E420" s="323">
        <v>2023</v>
      </c>
      <c r="F420" s="323" t="s">
        <v>2253</v>
      </c>
      <c r="G420" s="323">
        <v>5</v>
      </c>
      <c r="H420" s="323" t="s">
        <v>2510</v>
      </c>
      <c r="I420" s="323" t="s">
        <v>2258</v>
      </c>
    </row>
    <row r="421" spans="1:9" x14ac:dyDescent="0.25">
      <c r="A421" s="323" t="s">
        <v>2</v>
      </c>
      <c r="B421" s="323" t="s">
        <v>3</v>
      </c>
      <c r="C421" s="323">
        <v>201218844</v>
      </c>
      <c r="D421" s="323" t="s">
        <v>2635</v>
      </c>
      <c r="E421" s="323">
        <v>2023</v>
      </c>
      <c r="F421" s="323" t="s">
        <v>2253</v>
      </c>
      <c r="G421" s="323">
        <v>2</v>
      </c>
      <c r="H421" s="323" t="s">
        <v>2510</v>
      </c>
      <c r="I421" s="323" t="s">
        <v>2255</v>
      </c>
    </row>
    <row r="422" spans="1:9" x14ac:dyDescent="0.25">
      <c r="A422" s="323" t="s">
        <v>2</v>
      </c>
      <c r="B422" s="323" t="s">
        <v>14</v>
      </c>
      <c r="C422" s="323">
        <v>203390023</v>
      </c>
      <c r="D422" s="323" t="s">
        <v>2636</v>
      </c>
      <c r="E422" s="323">
        <v>2023</v>
      </c>
      <c r="F422" s="323" t="s">
        <v>2253</v>
      </c>
      <c r="G422" s="323">
        <v>1</v>
      </c>
      <c r="H422" s="323" t="s">
        <v>2510</v>
      </c>
      <c r="I422" s="323" t="s">
        <v>2258</v>
      </c>
    </row>
    <row r="423" spans="1:9" x14ac:dyDescent="0.25">
      <c r="A423" s="323" t="s">
        <v>2</v>
      </c>
      <c r="B423" s="323" t="s">
        <v>10</v>
      </c>
      <c r="C423" s="323">
        <v>205230282</v>
      </c>
      <c r="D423" s="323" t="s">
        <v>2637</v>
      </c>
      <c r="E423" s="323">
        <v>2023</v>
      </c>
      <c r="F423" s="323" t="s">
        <v>2253</v>
      </c>
      <c r="G423" s="323">
        <v>2</v>
      </c>
      <c r="H423" s="323" t="s">
        <v>2510</v>
      </c>
      <c r="I423" s="323" t="s">
        <v>2255</v>
      </c>
    </row>
    <row r="424" spans="1:9" x14ac:dyDescent="0.25">
      <c r="A424" s="323" t="s">
        <v>2</v>
      </c>
      <c r="B424" s="323" t="s">
        <v>6</v>
      </c>
      <c r="C424" s="323">
        <v>201137764</v>
      </c>
      <c r="D424" s="323" t="s">
        <v>2638</v>
      </c>
      <c r="E424" s="323">
        <v>2023</v>
      </c>
      <c r="F424" s="323" t="s">
        <v>2253</v>
      </c>
      <c r="G424" s="323">
        <v>2</v>
      </c>
      <c r="H424" s="323" t="s">
        <v>2510</v>
      </c>
      <c r="I424" s="323" t="s">
        <v>2255</v>
      </c>
    </row>
    <row r="425" spans="1:9" x14ac:dyDescent="0.25">
      <c r="A425" s="323" t="s">
        <v>2</v>
      </c>
      <c r="B425" s="323" t="s">
        <v>14</v>
      </c>
      <c r="C425" s="323">
        <v>204279633</v>
      </c>
      <c r="D425" s="323" t="s">
        <v>2639</v>
      </c>
      <c r="E425" s="323">
        <v>2023</v>
      </c>
      <c r="F425" s="323" t="s">
        <v>2253</v>
      </c>
      <c r="G425" s="323">
        <v>2</v>
      </c>
      <c r="H425" s="323" t="s">
        <v>2510</v>
      </c>
      <c r="I425" s="323" t="s">
        <v>2258</v>
      </c>
    </row>
    <row r="426" spans="1:9" x14ac:dyDescent="0.25">
      <c r="A426" s="323" t="s">
        <v>2</v>
      </c>
      <c r="B426" s="323" t="s">
        <v>5</v>
      </c>
      <c r="C426" s="323">
        <v>206891085</v>
      </c>
      <c r="D426" s="323" t="s">
        <v>2640</v>
      </c>
      <c r="E426" s="323">
        <v>2023</v>
      </c>
      <c r="F426" s="323" t="s">
        <v>2253</v>
      </c>
      <c r="G426" s="323">
        <v>3</v>
      </c>
      <c r="H426" s="323" t="s">
        <v>2510</v>
      </c>
      <c r="I426" s="323" t="s">
        <v>2255</v>
      </c>
    </row>
    <row r="427" spans="1:9" x14ac:dyDescent="0.25">
      <c r="A427" s="323" t="s">
        <v>2</v>
      </c>
      <c r="B427" s="323" t="s">
        <v>14</v>
      </c>
      <c r="C427" s="323">
        <v>203303667</v>
      </c>
      <c r="D427" s="323" t="s">
        <v>2641</v>
      </c>
      <c r="E427" s="323">
        <v>2023</v>
      </c>
      <c r="F427" s="323" t="s">
        <v>2253</v>
      </c>
      <c r="G427" s="323">
        <v>2</v>
      </c>
      <c r="H427" s="323" t="s">
        <v>2510</v>
      </c>
      <c r="I427" s="323" t="s">
        <v>2258</v>
      </c>
    </row>
    <row r="428" spans="1:9" x14ac:dyDescent="0.25">
      <c r="A428" s="323" t="s">
        <v>2</v>
      </c>
      <c r="B428" s="323" t="s">
        <v>8</v>
      </c>
      <c r="C428" s="323">
        <v>207123912</v>
      </c>
      <c r="D428" s="323" t="s">
        <v>2278</v>
      </c>
      <c r="E428" s="323">
        <v>2023</v>
      </c>
      <c r="F428" s="323" t="s">
        <v>2253</v>
      </c>
      <c r="G428" s="323">
        <v>6</v>
      </c>
      <c r="H428" s="323" t="s">
        <v>2510</v>
      </c>
      <c r="I428" s="323" t="s">
        <v>2255</v>
      </c>
    </row>
    <row r="429" spans="1:9" x14ac:dyDescent="0.25">
      <c r="A429" s="323" t="s">
        <v>2</v>
      </c>
      <c r="B429" s="323" t="s">
        <v>10</v>
      </c>
      <c r="C429" s="323">
        <v>200429678</v>
      </c>
      <c r="D429" s="323" t="s">
        <v>2642</v>
      </c>
      <c r="E429" s="323">
        <v>2023</v>
      </c>
      <c r="F429" s="323" t="s">
        <v>2253</v>
      </c>
      <c r="G429" s="323">
        <v>5</v>
      </c>
      <c r="H429" s="323" t="s">
        <v>2510</v>
      </c>
      <c r="I429" s="323" t="s">
        <v>2255</v>
      </c>
    </row>
    <row r="430" spans="1:9" x14ac:dyDescent="0.25">
      <c r="A430" s="323" t="s">
        <v>2</v>
      </c>
      <c r="B430" s="323" t="s">
        <v>12</v>
      </c>
      <c r="C430" s="323">
        <v>206902046</v>
      </c>
      <c r="D430" s="323" t="s">
        <v>2643</v>
      </c>
      <c r="E430" s="323">
        <v>2023</v>
      </c>
      <c r="F430" s="323" t="s">
        <v>2253</v>
      </c>
      <c r="G430" s="323">
        <v>4</v>
      </c>
      <c r="H430" s="323" t="s">
        <v>2510</v>
      </c>
      <c r="I430" s="323" t="s">
        <v>2255</v>
      </c>
    </row>
    <row r="431" spans="1:9" x14ac:dyDescent="0.25">
      <c r="A431" s="323" t="s">
        <v>2</v>
      </c>
      <c r="B431" s="323" t="s">
        <v>14</v>
      </c>
      <c r="C431" s="323">
        <v>306103974</v>
      </c>
      <c r="D431" s="323" t="s">
        <v>2644</v>
      </c>
      <c r="E431" s="323">
        <v>2023</v>
      </c>
      <c r="F431" s="323" t="s">
        <v>2253</v>
      </c>
      <c r="G431" s="323">
        <v>4</v>
      </c>
      <c r="H431" s="323" t="s">
        <v>2510</v>
      </c>
      <c r="I431" s="323" t="s">
        <v>2258</v>
      </c>
    </row>
    <row r="432" spans="1:9" x14ac:dyDescent="0.25">
      <c r="A432" s="323" t="s">
        <v>2</v>
      </c>
      <c r="B432" s="323" t="s">
        <v>7</v>
      </c>
      <c r="C432" s="323">
        <v>203263805</v>
      </c>
      <c r="D432" s="323" t="s">
        <v>2645</v>
      </c>
      <c r="E432" s="323">
        <v>2023</v>
      </c>
      <c r="F432" s="323" t="s">
        <v>2253</v>
      </c>
      <c r="G432" s="323">
        <v>5</v>
      </c>
      <c r="H432" s="323" t="s">
        <v>2510</v>
      </c>
      <c r="I432" s="323" t="s">
        <v>2255</v>
      </c>
    </row>
    <row r="433" spans="1:9" x14ac:dyDescent="0.25">
      <c r="A433" s="323" t="s">
        <v>2</v>
      </c>
      <c r="B433" s="323" t="s">
        <v>8</v>
      </c>
      <c r="C433" s="323">
        <v>202006744</v>
      </c>
      <c r="D433" s="323" t="s">
        <v>2646</v>
      </c>
      <c r="E433" s="323">
        <v>2023</v>
      </c>
      <c r="F433" s="323" t="s">
        <v>2253</v>
      </c>
      <c r="G433" s="323">
        <v>6</v>
      </c>
      <c r="H433" s="323" t="s">
        <v>2510</v>
      </c>
      <c r="I433" s="323" t="s">
        <v>2255</v>
      </c>
    </row>
    <row r="434" spans="1:9" x14ac:dyDescent="0.25">
      <c r="A434" s="323" t="s">
        <v>2</v>
      </c>
      <c r="B434" s="323" t="s">
        <v>12</v>
      </c>
      <c r="C434" s="323">
        <v>203469247</v>
      </c>
      <c r="D434" s="323" t="s">
        <v>2504</v>
      </c>
      <c r="E434" s="323">
        <v>2023</v>
      </c>
      <c r="F434" s="323" t="s">
        <v>2253</v>
      </c>
      <c r="G434" s="323">
        <v>2</v>
      </c>
      <c r="H434" s="323" t="s">
        <v>2510</v>
      </c>
      <c r="I434" s="323" t="s">
        <v>2255</v>
      </c>
    </row>
    <row r="435" spans="1:9" x14ac:dyDescent="0.25">
      <c r="A435" s="323" t="s">
        <v>2</v>
      </c>
      <c r="B435" s="323" t="s">
        <v>5</v>
      </c>
      <c r="C435" s="323">
        <v>200426871</v>
      </c>
      <c r="D435" s="323" t="s">
        <v>2647</v>
      </c>
      <c r="E435" s="323">
        <v>2023</v>
      </c>
      <c r="F435" s="323" t="s">
        <v>2253</v>
      </c>
      <c r="G435" s="323">
        <v>2</v>
      </c>
      <c r="H435" s="323" t="s">
        <v>2510</v>
      </c>
      <c r="I435" s="323" t="s">
        <v>2255</v>
      </c>
    </row>
    <row r="436" spans="1:9" x14ac:dyDescent="0.25">
      <c r="A436" s="323" t="s">
        <v>2</v>
      </c>
      <c r="B436" s="323" t="s">
        <v>14</v>
      </c>
      <c r="C436" s="323">
        <v>207122099</v>
      </c>
      <c r="D436" s="323" t="s">
        <v>2278</v>
      </c>
      <c r="E436" s="323">
        <v>2023</v>
      </c>
      <c r="F436" s="323" t="s">
        <v>2253</v>
      </c>
      <c r="G436" s="323">
        <v>2</v>
      </c>
      <c r="H436" s="323" t="s">
        <v>2510</v>
      </c>
      <c r="I436" s="323" t="s">
        <v>2258</v>
      </c>
    </row>
    <row r="437" spans="1:9" x14ac:dyDescent="0.25">
      <c r="A437" s="323" t="s">
        <v>2</v>
      </c>
      <c r="B437" s="323" t="s">
        <v>10</v>
      </c>
      <c r="C437" s="323">
        <v>207029996</v>
      </c>
      <c r="D437" s="323" t="s">
        <v>2648</v>
      </c>
      <c r="E437" s="323">
        <v>2023</v>
      </c>
      <c r="F437" s="323" t="s">
        <v>2253</v>
      </c>
      <c r="G437" s="323">
        <v>1</v>
      </c>
      <c r="H437" s="323" t="s">
        <v>2510</v>
      </c>
      <c r="I437" s="323" t="s">
        <v>2255</v>
      </c>
    </row>
    <row r="438" spans="1:9" x14ac:dyDescent="0.25">
      <c r="A438" s="323" t="s">
        <v>2</v>
      </c>
      <c r="B438" s="323" t="s">
        <v>3</v>
      </c>
      <c r="C438" s="323">
        <v>203491919</v>
      </c>
      <c r="D438" s="323" t="s">
        <v>2536</v>
      </c>
      <c r="E438" s="323">
        <v>2023</v>
      </c>
      <c r="F438" s="323" t="s">
        <v>2253</v>
      </c>
      <c r="G438" s="323">
        <v>1</v>
      </c>
      <c r="H438" s="323" t="s">
        <v>2510</v>
      </c>
      <c r="I438" s="323" t="s">
        <v>2255</v>
      </c>
    </row>
    <row r="439" spans="1:9" x14ac:dyDescent="0.25">
      <c r="A439" s="323" t="s">
        <v>2</v>
      </c>
      <c r="B439" s="323" t="s">
        <v>73</v>
      </c>
      <c r="C439" s="323">
        <v>203415986</v>
      </c>
      <c r="D439" s="323" t="s">
        <v>2649</v>
      </c>
      <c r="E439" s="323">
        <v>2023</v>
      </c>
      <c r="F439" s="323" t="s">
        <v>2253</v>
      </c>
      <c r="G439" s="323">
        <v>1</v>
      </c>
      <c r="H439" s="323" t="s">
        <v>2510</v>
      </c>
      <c r="I439" s="323" t="s">
        <v>2255</v>
      </c>
    </row>
    <row r="440" spans="1:9" x14ac:dyDescent="0.25">
      <c r="A440" s="323" t="s">
        <v>2</v>
      </c>
      <c r="B440" s="323" t="s">
        <v>12</v>
      </c>
      <c r="C440" s="323">
        <v>304758460</v>
      </c>
      <c r="D440" s="323" t="s">
        <v>2650</v>
      </c>
      <c r="E440" s="323">
        <v>2023</v>
      </c>
      <c r="F440" s="323" t="s">
        <v>2253</v>
      </c>
      <c r="G440" s="323">
        <v>194</v>
      </c>
      <c r="H440" s="323" t="s">
        <v>2510</v>
      </c>
      <c r="I440" s="323" t="s">
        <v>2255</v>
      </c>
    </row>
    <row r="441" spans="1:9" x14ac:dyDescent="0.25">
      <c r="A441" s="323" t="s">
        <v>2</v>
      </c>
      <c r="B441" s="323" t="s">
        <v>12</v>
      </c>
      <c r="C441" s="323">
        <v>304758460</v>
      </c>
      <c r="D441" s="323" t="s">
        <v>2650</v>
      </c>
      <c r="E441" s="323">
        <v>2023</v>
      </c>
      <c r="F441" s="323" t="s">
        <v>2253</v>
      </c>
      <c r="G441" s="323">
        <v>194</v>
      </c>
      <c r="H441" s="323" t="s">
        <v>2510</v>
      </c>
      <c r="I441" s="323" t="s">
        <v>2255</v>
      </c>
    </row>
    <row r="442" spans="1:9" x14ac:dyDescent="0.25">
      <c r="A442" s="323" t="s">
        <v>2</v>
      </c>
      <c r="B442" s="323" t="s">
        <v>6</v>
      </c>
      <c r="C442" s="323">
        <v>203281561</v>
      </c>
      <c r="D442" s="323" t="s">
        <v>2651</v>
      </c>
      <c r="E442" s="323">
        <v>2023</v>
      </c>
      <c r="F442" s="323" t="s">
        <v>2253</v>
      </c>
      <c r="G442" s="323">
        <v>4</v>
      </c>
      <c r="H442" s="323" t="s">
        <v>2510</v>
      </c>
      <c r="I442" s="323" t="s">
        <v>2255</v>
      </c>
    </row>
    <row r="443" spans="1:9" x14ac:dyDescent="0.25">
      <c r="A443" s="323" t="s">
        <v>2</v>
      </c>
      <c r="B443" s="323" t="s">
        <v>73</v>
      </c>
      <c r="C443" s="323">
        <v>206976263</v>
      </c>
      <c r="D443" s="323" t="s">
        <v>2652</v>
      </c>
      <c r="E443" s="323">
        <v>2023</v>
      </c>
      <c r="F443" s="323" t="s">
        <v>2253</v>
      </c>
      <c r="G443" s="323">
        <v>5</v>
      </c>
      <c r="H443" s="323" t="s">
        <v>2510</v>
      </c>
      <c r="I443" s="323" t="s">
        <v>2255</v>
      </c>
    </row>
    <row r="444" spans="1:9" x14ac:dyDescent="0.25">
      <c r="A444" s="323" t="s">
        <v>2</v>
      </c>
      <c r="B444" s="323" t="s">
        <v>3</v>
      </c>
      <c r="C444" s="323">
        <v>304938220</v>
      </c>
      <c r="D444" s="323" t="s">
        <v>2653</v>
      </c>
      <c r="E444" s="323">
        <v>2023</v>
      </c>
      <c r="F444" s="323" t="s">
        <v>2253</v>
      </c>
      <c r="G444" s="323">
        <v>16</v>
      </c>
      <c r="H444" s="323" t="s">
        <v>2510</v>
      </c>
      <c r="I444" s="323" t="s">
        <v>2255</v>
      </c>
    </row>
    <row r="445" spans="1:9" x14ac:dyDescent="0.25">
      <c r="A445" s="323" t="s">
        <v>2</v>
      </c>
      <c r="B445" s="323" t="s">
        <v>73</v>
      </c>
      <c r="C445" s="323">
        <v>207249311</v>
      </c>
      <c r="D445" s="323" t="s">
        <v>2654</v>
      </c>
      <c r="E445" s="323">
        <v>2023</v>
      </c>
      <c r="F445" s="323" t="s">
        <v>2253</v>
      </c>
      <c r="G445" s="323">
        <v>4</v>
      </c>
      <c r="H445" s="323" t="s">
        <v>2510</v>
      </c>
      <c r="I445" s="323" t="s">
        <v>2255</v>
      </c>
    </row>
    <row r="446" spans="1:9" x14ac:dyDescent="0.25">
      <c r="A446" s="323" t="s">
        <v>2</v>
      </c>
      <c r="B446" s="323" t="s">
        <v>5</v>
      </c>
      <c r="C446" s="323">
        <v>203234800</v>
      </c>
      <c r="D446" s="323" t="s">
        <v>2655</v>
      </c>
      <c r="E446" s="323">
        <v>2023</v>
      </c>
      <c r="F446" s="323" t="s">
        <v>2253</v>
      </c>
      <c r="G446" s="323">
        <v>1</v>
      </c>
      <c r="H446" s="323" t="s">
        <v>2510</v>
      </c>
      <c r="I446" s="323" t="s">
        <v>2255</v>
      </c>
    </row>
    <row r="447" spans="1:9" x14ac:dyDescent="0.25">
      <c r="A447" s="323" t="s">
        <v>2</v>
      </c>
      <c r="B447" s="323" t="s">
        <v>73</v>
      </c>
      <c r="C447" s="323">
        <v>203383538</v>
      </c>
      <c r="D447" s="323" t="s">
        <v>2616</v>
      </c>
      <c r="E447" s="323">
        <v>2023</v>
      </c>
      <c r="F447" s="323" t="s">
        <v>2253</v>
      </c>
      <c r="G447" s="323">
        <v>1</v>
      </c>
      <c r="H447" s="323" t="s">
        <v>2510</v>
      </c>
      <c r="I447" s="323" t="s">
        <v>2255</v>
      </c>
    </row>
    <row r="448" spans="1:9" x14ac:dyDescent="0.25">
      <c r="A448" s="323" t="s">
        <v>2</v>
      </c>
      <c r="B448" s="323" t="s">
        <v>3</v>
      </c>
      <c r="C448" s="323">
        <v>200413287</v>
      </c>
      <c r="D448" s="323" t="s">
        <v>2656</v>
      </c>
      <c r="E448" s="323">
        <v>2023</v>
      </c>
      <c r="F448" s="323" t="s">
        <v>2253</v>
      </c>
      <c r="G448" s="323">
        <v>1</v>
      </c>
      <c r="H448" s="323" t="s">
        <v>2510</v>
      </c>
      <c r="I448" s="323" t="s">
        <v>2255</v>
      </c>
    </row>
    <row r="449" spans="1:9" x14ac:dyDescent="0.25">
      <c r="A449" s="323" t="s">
        <v>2</v>
      </c>
      <c r="B449" s="323" t="s">
        <v>73</v>
      </c>
      <c r="C449" s="323">
        <v>207312764</v>
      </c>
      <c r="D449" s="323" t="s">
        <v>2657</v>
      </c>
      <c r="E449" s="323">
        <v>2023</v>
      </c>
      <c r="F449" s="323" t="s">
        <v>2253</v>
      </c>
      <c r="G449" s="323">
        <v>2</v>
      </c>
      <c r="H449" s="323" t="s">
        <v>2510</v>
      </c>
      <c r="I449" s="323" t="s">
        <v>2255</v>
      </c>
    </row>
    <row r="450" spans="1:9" x14ac:dyDescent="0.25">
      <c r="A450" s="323" t="s">
        <v>2</v>
      </c>
      <c r="B450" s="323" t="s">
        <v>73</v>
      </c>
      <c r="C450" s="323">
        <v>206881264</v>
      </c>
      <c r="D450" s="323" t="s">
        <v>2658</v>
      </c>
      <c r="E450" s="323">
        <v>2023</v>
      </c>
      <c r="F450" s="323" t="s">
        <v>2253</v>
      </c>
      <c r="G450" s="323">
        <v>1</v>
      </c>
      <c r="H450" s="323" t="s">
        <v>2510</v>
      </c>
      <c r="I450" s="323" t="s">
        <v>2255</v>
      </c>
    </row>
    <row r="451" spans="1:9" x14ac:dyDescent="0.25">
      <c r="A451" s="323" t="s">
        <v>2</v>
      </c>
      <c r="B451" s="323" t="s">
        <v>6</v>
      </c>
      <c r="C451" s="323">
        <v>203278381</v>
      </c>
      <c r="D451" s="323" t="s">
        <v>2659</v>
      </c>
      <c r="E451" s="323">
        <v>2023</v>
      </c>
      <c r="F451" s="323" t="s">
        <v>2253</v>
      </c>
      <c r="G451" s="323">
        <v>2</v>
      </c>
      <c r="H451" s="323" t="s">
        <v>2510</v>
      </c>
      <c r="I451" s="323" t="s">
        <v>2255</v>
      </c>
    </row>
    <row r="452" spans="1:9" x14ac:dyDescent="0.25">
      <c r="A452" s="323" t="s">
        <v>2</v>
      </c>
      <c r="B452" s="323" t="s">
        <v>5</v>
      </c>
      <c r="C452" s="323">
        <v>206891244</v>
      </c>
      <c r="D452" s="323" t="s">
        <v>2660</v>
      </c>
      <c r="E452" s="323">
        <v>2023</v>
      </c>
      <c r="F452" s="323" t="s">
        <v>2253</v>
      </c>
      <c r="G452" s="323">
        <v>1</v>
      </c>
      <c r="H452" s="323" t="s">
        <v>2510</v>
      </c>
      <c r="I452" s="323" t="s">
        <v>2255</v>
      </c>
    </row>
    <row r="453" spans="1:9" x14ac:dyDescent="0.25">
      <c r="A453" s="323" t="s">
        <v>2</v>
      </c>
      <c r="B453" s="323" t="s">
        <v>14</v>
      </c>
      <c r="C453" s="323">
        <v>203303643</v>
      </c>
      <c r="D453" s="323" t="s">
        <v>2319</v>
      </c>
      <c r="E453" s="323">
        <v>2023</v>
      </c>
      <c r="F453" s="323" t="s">
        <v>2253</v>
      </c>
      <c r="G453" s="323">
        <v>4</v>
      </c>
      <c r="H453" s="323" t="s">
        <v>2510</v>
      </c>
      <c r="I453" s="323" t="s">
        <v>2258</v>
      </c>
    </row>
    <row r="454" spans="1:9" x14ac:dyDescent="0.25">
      <c r="A454" s="323" t="s">
        <v>2</v>
      </c>
      <c r="B454" s="323" t="s">
        <v>73</v>
      </c>
      <c r="C454" s="323">
        <v>206881295</v>
      </c>
      <c r="D454" s="323" t="s">
        <v>2511</v>
      </c>
      <c r="E454" s="323">
        <v>2023</v>
      </c>
      <c r="F454" s="323" t="s">
        <v>2253</v>
      </c>
      <c r="G454" s="323">
        <v>2</v>
      </c>
      <c r="H454" s="323" t="s">
        <v>2510</v>
      </c>
      <c r="I454" s="323" t="s">
        <v>2255</v>
      </c>
    </row>
    <row r="455" spans="1:9" x14ac:dyDescent="0.25">
      <c r="A455" s="323" t="s">
        <v>2</v>
      </c>
      <c r="B455" s="323" t="s">
        <v>12</v>
      </c>
      <c r="C455" s="323">
        <v>203475944</v>
      </c>
      <c r="D455" s="323" t="s">
        <v>2661</v>
      </c>
      <c r="E455" s="323">
        <v>2023</v>
      </c>
      <c r="F455" s="323" t="s">
        <v>2253</v>
      </c>
      <c r="G455" s="323">
        <v>1</v>
      </c>
      <c r="H455" s="323" t="s">
        <v>2510</v>
      </c>
      <c r="I455" s="323" t="s">
        <v>2255</v>
      </c>
    </row>
    <row r="456" spans="1:9" x14ac:dyDescent="0.25">
      <c r="A456" s="323" t="s">
        <v>2</v>
      </c>
      <c r="B456" s="323" t="s">
        <v>6</v>
      </c>
      <c r="C456" s="323">
        <v>203278381</v>
      </c>
      <c r="D456" s="323" t="s">
        <v>2659</v>
      </c>
      <c r="E456" s="323">
        <v>2023</v>
      </c>
      <c r="F456" s="323" t="s">
        <v>2253</v>
      </c>
      <c r="G456" s="323">
        <v>1</v>
      </c>
      <c r="H456" s="323" t="s">
        <v>2510</v>
      </c>
      <c r="I456" s="323" t="s">
        <v>2255</v>
      </c>
    </row>
    <row r="457" spans="1:9" x14ac:dyDescent="0.25">
      <c r="A457" s="323" t="s">
        <v>2</v>
      </c>
      <c r="B457" s="323" t="s">
        <v>10</v>
      </c>
      <c r="C457" s="323">
        <v>206892456</v>
      </c>
      <c r="D457" s="323" t="s">
        <v>2662</v>
      </c>
      <c r="E457" s="323">
        <v>2023</v>
      </c>
      <c r="F457" s="323" t="s">
        <v>2253</v>
      </c>
      <c r="G457" s="323">
        <v>1</v>
      </c>
      <c r="H457" s="323" t="s">
        <v>2510</v>
      </c>
      <c r="I457" s="323" t="s">
        <v>2255</v>
      </c>
    </row>
    <row r="458" spans="1:9" x14ac:dyDescent="0.25">
      <c r="A458" s="323" t="s">
        <v>2</v>
      </c>
      <c r="B458" s="323" t="s">
        <v>8</v>
      </c>
      <c r="C458" s="323">
        <v>207048356</v>
      </c>
      <c r="D458" s="323" t="s">
        <v>2495</v>
      </c>
      <c r="E458" s="323">
        <v>2023</v>
      </c>
      <c r="F458" s="323" t="s">
        <v>2253</v>
      </c>
      <c r="G458" s="323">
        <v>4</v>
      </c>
      <c r="H458" s="323" t="s">
        <v>2510</v>
      </c>
      <c r="I458" s="323" t="s">
        <v>2255</v>
      </c>
    </row>
    <row r="459" spans="1:9" x14ac:dyDescent="0.25">
      <c r="A459" s="323" t="s">
        <v>2</v>
      </c>
      <c r="B459" s="323" t="s">
        <v>2256</v>
      </c>
      <c r="C459" s="323">
        <v>206883055</v>
      </c>
      <c r="D459" s="323" t="s">
        <v>2663</v>
      </c>
      <c r="E459" s="323">
        <v>2023</v>
      </c>
      <c r="F459" s="323" t="s">
        <v>2253</v>
      </c>
      <c r="G459" s="323">
        <v>4</v>
      </c>
      <c r="H459" s="323" t="s">
        <v>2510</v>
      </c>
      <c r="I459" s="323" t="s">
        <v>2258</v>
      </c>
    </row>
    <row r="460" spans="1:9" x14ac:dyDescent="0.25">
      <c r="A460" s="323" t="s">
        <v>2</v>
      </c>
      <c r="B460" s="323" t="s">
        <v>7</v>
      </c>
      <c r="C460" s="323">
        <v>207306027</v>
      </c>
      <c r="D460" s="323" t="s">
        <v>2664</v>
      </c>
      <c r="E460" s="323">
        <v>2023</v>
      </c>
      <c r="F460" s="323" t="s">
        <v>2253</v>
      </c>
      <c r="G460" s="323">
        <v>5</v>
      </c>
      <c r="H460" s="323" t="s">
        <v>2510</v>
      </c>
      <c r="I460" s="323" t="s">
        <v>2255</v>
      </c>
    </row>
    <row r="461" spans="1:9" x14ac:dyDescent="0.25">
      <c r="A461" s="323" t="s">
        <v>2</v>
      </c>
      <c r="B461" s="323" t="s">
        <v>12</v>
      </c>
      <c r="C461" s="323">
        <v>309900369</v>
      </c>
      <c r="D461" s="323" t="s">
        <v>2665</v>
      </c>
      <c r="E461" s="323">
        <v>2023</v>
      </c>
      <c r="F461" s="323" t="s">
        <v>2253</v>
      </c>
      <c r="G461" s="323">
        <v>1</v>
      </c>
      <c r="H461" s="323" t="s">
        <v>2510</v>
      </c>
      <c r="I461" s="323" t="s">
        <v>2255</v>
      </c>
    </row>
    <row r="462" spans="1:9" x14ac:dyDescent="0.25">
      <c r="A462" s="323" t="s">
        <v>2</v>
      </c>
      <c r="B462" s="323" t="s">
        <v>12</v>
      </c>
      <c r="C462" s="323">
        <v>207030775</v>
      </c>
      <c r="D462" s="323" t="s">
        <v>2666</v>
      </c>
      <c r="E462" s="323">
        <v>2023</v>
      </c>
      <c r="F462" s="323" t="s">
        <v>2253</v>
      </c>
      <c r="G462" s="323">
        <v>2</v>
      </c>
      <c r="H462" s="323" t="s">
        <v>2510</v>
      </c>
      <c r="I462" s="323" t="s">
        <v>2255</v>
      </c>
    </row>
    <row r="463" spans="1:9" x14ac:dyDescent="0.25">
      <c r="A463" s="323" t="s">
        <v>2</v>
      </c>
      <c r="B463" s="323" t="s">
        <v>8</v>
      </c>
      <c r="C463" s="323">
        <v>207308292</v>
      </c>
      <c r="D463" s="323" t="s">
        <v>2667</v>
      </c>
      <c r="E463" s="323">
        <v>2023</v>
      </c>
      <c r="F463" s="323" t="s">
        <v>2253</v>
      </c>
      <c r="G463" s="323">
        <v>3</v>
      </c>
      <c r="H463" s="323" t="s">
        <v>2510</v>
      </c>
      <c r="I463" s="323" t="s">
        <v>2255</v>
      </c>
    </row>
    <row r="464" spans="1:9" x14ac:dyDescent="0.25">
      <c r="A464" s="323" t="s">
        <v>2</v>
      </c>
      <c r="B464" s="323" t="s">
        <v>2256</v>
      </c>
      <c r="C464" s="323">
        <v>305082623</v>
      </c>
      <c r="D464" s="323" t="s">
        <v>2624</v>
      </c>
      <c r="E464" s="323">
        <v>2023</v>
      </c>
      <c r="F464" s="323" t="s">
        <v>2253</v>
      </c>
      <c r="G464" s="323">
        <v>2</v>
      </c>
      <c r="H464" s="323" t="s">
        <v>2510</v>
      </c>
      <c r="I464" s="323" t="s">
        <v>2258</v>
      </c>
    </row>
    <row r="465" spans="1:9" x14ac:dyDescent="0.25">
      <c r="A465" s="323" t="s">
        <v>2</v>
      </c>
      <c r="B465" s="323" t="s">
        <v>2289</v>
      </c>
      <c r="C465" s="323">
        <v>200212348</v>
      </c>
      <c r="D465" s="323" t="s">
        <v>2668</v>
      </c>
      <c r="E465" s="323">
        <v>2023</v>
      </c>
      <c r="F465" s="323" t="s">
        <v>2253</v>
      </c>
      <c r="G465" s="323">
        <v>73</v>
      </c>
      <c r="H465" s="323" t="s">
        <v>2510</v>
      </c>
      <c r="I465" s="323" t="s">
        <v>2255</v>
      </c>
    </row>
    <row r="466" spans="1:9" x14ac:dyDescent="0.25">
      <c r="A466" s="323" t="s">
        <v>2</v>
      </c>
      <c r="B466" s="323" t="s">
        <v>12</v>
      </c>
      <c r="C466" s="323">
        <v>309500028</v>
      </c>
      <c r="D466" s="323" t="s">
        <v>2669</v>
      </c>
      <c r="E466" s="323">
        <v>2023</v>
      </c>
      <c r="F466" s="323" t="s">
        <v>2253</v>
      </c>
      <c r="G466" s="323">
        <v>3</v>
      </c>
      <c r="H466" s="323" t="s">
        <v>2510</v>
      </c>
      <c r="I466" s="323" t="s">
        <v>2255</v>
      </c>
    </row>
    <row r="467" spans="1:9" x14ac:dyDescent="0.25">
      <c r="A467" s="323" t="s">
        <v>2</v>
      </c>
      <c r="B467" s="323" t="s">
        <v>2289</v>
      </c>
      <c r="C467" s="323">
        <v>200212331</v>
      </c>
      <c r="D467" s="323" t="s">
        <v>2670</v>
      </c>
      <c r="E467" s="323">
        <v>2023</v>
      </c>
      <c r="F467" s="323" t="s">
        <v>2253</v>
      </c>
      <c r="G467" s="323">
        <v>2</v>
      </c>
      <c r="H467" s="323" t="s">
        <v>2510</v>
      </c>
      <c r="I467" s="323" t="s">
        <v>2255</v>
      </c>
    </row>
    <row r="468" spans="1:9" x14ac:dyDescent="0.25">
      <c r="A468" s="323" t="s">
        <v>2</v>
      </c>
      <c r="B468" s="323" t="s">
        <v>99</v>
      </c>
      <c r="C468" s="323">
        <v>207087300</v>
      </c>
      <c r="D468" s="323" t="s">
        <v>2671</v>
      </c>
      <c r="E468" s="323">
        <v>2023</v>
      </c>
      <c r="F468" s="323" t="s">
        <v>2253</v>
      </c>
      <c r="G468" s="323">
        <v>3</v>
      </c>
      <c r="H468" s="323" t="s">
        <v>2510</v>
      </c>
      <c r="I468" s="323" t="s">
        <v>2255</v>
      </c>
    </row>
    <row r="469" spans="1:9" x14ac:dyDescent="0.25">
      <c r="A469" s="323" t="s">
        <v>2</v>
      </c>
      <c r="B469" s="323" t="s">
        <v>3</v>
      </c>
      <c r="C469" s="323">
        <v>309219296</v>
      </c>
      <c r="D469" s="323" t="s">
        <v>2672</v>
      </c>
      <c r="E469" s="323">
        <v>2023</v>
      </c>
      <c r="F469" s="323" t="s">
        <v>2253</v>
      </c>
      <c r="G469" s="323">
        <v>1</v>
      </c>
      <c r="H469" s="323" t="s">
        <v>2510</v>
      </c>
      <c r="I469" s="323" t="s">
        <v>2255</v>
      </c>
    </row>
    <row r="470" spans="1:9" x14ac:dyDescent="0.25">
      <c r="A470" s="323" t="s">
        <v>2</v>
      </c>
      <c r="B470" s="323" t="s">
        <v>73</v>
      </c>
      <c r="C470" s="323">
        <v>206881288</v>
      </c>
      <c r="D470" s="323" t="s">
        <v>2275</v>
      </c>
      <c r="E470" s="323">
        <v>2023</v>
      </c>
      <c r="F470" s="323" t="s">
        <v>2253</v>
      </c>
      <c r="G470" s="323">
        <v>5</v>
      </c>
      <c r="H470" s="323" t="s">
        <v>2510</v>
      </c>
      <c r="I470" s="323" t="s">
        <v>2255</v>
      </c>
    </row>
    <row r="471" spans="1:9" x14ac:dyDescent="0.25">
      <c r="A471" s="323" t="s">
        <v>2</v>
      </c>
      <c r="B471" s="323" t="s">
        <v>2256</v>
      </c>
      <c r="C471" s="323">
        <v>206882864</v>
      </c>
      <c r="D471" s="323" t="s">
        <v>2388</v>
      </c>
      <c r="E471" s="323">
        <v>2023</v>
      </c>
      <c r="F471" s="323" t="s">
        <v>2253</v>
      </c>
      <c r="G471" s="323">
        <v>3</v>
      </c>
      <c r="H471" s="323" t="s">
        <v>2510</v>
      </c>
      <c r="I471" s="323" t="s">
        <v>2258</v>
      </c>
    </row>
    <row r="472" spans="1:9" x14ac:dyDescent="0.25">
      <c r="A472" s="323" t="s">
        <v>2</v>
      </c>
      <c r="B472" s="323" t="s">
        <v>8</v>
      </c>
      <c r="C472" s="323">
        <v>207300914</v>
      </c>
      <c r="D472" s="323" t="s">
        <v>2673</v>
      </c>
      <c r="E472" s="323">
        <v>2023</v>
      </c>
      <c r="F472" s="323" t="s">
        <v>2253</v>
      </c>
      <c r="G472" s="323">
        <v>2</v>
      </c>
      <c r="H472" s="323" t="s">
        <v>2510</v>
      </c>
      <c r="I472" s="323" t="s">
        <v>2255</v>
      </c>
    </row>
    <row r="473" spans="1:9" x14ac:dyDescent="0.25">
      <c r="A473" s="323" t="s">
        <v>2</v>
      </c>
      <c r="B473" s="323" t="s">
        <v>8</v>
      </c>
      <c r="C473" s="323">
        <v>203411690</v>
      </c>
      <c r="D473" s="323" t="s">
        <v>2674</v>
      </c>
      <c r="E473" s="323">
        <v>2023</v>
      </c>
      <c r="F473" s="323" t="s">
        <v>2253</v>
      </c>
      <c r="G473" s="323">
        <v>5</v>
      </c>
      <c r="H473" s="323" t="s">
        <v>2510</v>
      </c>
      <c r="I473" s="323" t="s">
        <v>2255</v>
      </c>
    </row>
    <row r="474" spans="1:9" x14ac:dyDescent="0.25">
      <c r="A474" s="323" t="s">
        <v>2</v>
      </c>
      <c r="B474" s="323" t="s">
        <v>2256</v>
      </c>
      <c r="C474" s="323">
        <v>203803661</v>
      </c>
      <c r="D474" s="323" t="s">
        <v>2675</v>
      </c>
      <c r="E474" s="323">
        <v>2023</v>
      </c>
      <c r="F474" s="323" t="s">
        <v>2253</v>
      </c>
      <c r="G474" s="323">
        <v>2</v>
      </c>
      <c r="H474" s="323" t="s">
        <v>2510</v>
      </c>
      <c r="I474" s="323" t="s">
        <v>2258</v>
      </c>
    </row>
    <row r="475" spans="1:9" x14ac:dyDescent="0.25">
      <c r="A475" s="323" t="s">
        <v>2</v>
      </c>
      <c r="B475" s="323" t="s">
        <v>99</v>
      </c>
      <c r="C475" s="323">
        <v>207087317</v>
      </c>
      <c r="D475" s="323" t="s">
        <v>2455</v>
      </c>
      <c r="E475" s="323">
        <v>2023</v>
      </c>
      <c r="F475" s="323" t="s">
        <v>2253</v>
      </c>
      <c r="G475" s="323">
        <v>2</v>
      </c>
      <c r="H475" s="323" t="s">
        <v>2510</v>
      </c>
      <c r="I475" s="323" t="s">
        <v>2255</v>
      </c>
    </row>
    <row r="476" spans="1:9" x14ac:dyDescent="0.25">
      <c r="A476" s="323" t="s">
        <v>2</v>
      </c>
      <c r="B476" s="323" t="s">
        <v>3</v>
      </c>
      <c r="C476" s="323">
        <v>201496421</v>
      </c>
      <c r="D476" s="323" t="s">
        <v>2676</v>
      </c>
      <c r="E476" s="323">
        <v>2023</v>
      </c>
      <c r="F476" s="323" t="s">
        <v>2253</v>
      </c>
      <c r="G476" s="323">
        <v>1</v>
      </c>
      <c r="H476" s="323" t="s">
        <v>2510</v>
      </c>
      <c r="I476" s="323" t="s">
        <v>2255</v>
      </c>
    </row>
    <row r="477" spans="1:9" x14ac:dyDescent="0.25">
      <c r="A477" s="323" t="s">
        <v>2</v>
      </c>
      <c r="B477" s="323" t="s">
        <v>2256</v>
      </c>
      <c r="C477" s="323">
        <v>206883063</v>
      </c>
      <c r="D477" s="323" t="s">
        <v>2328</v>
      </c>
      <c r="E477" s="323">
        <v>2023</v>
      </c>
      <c r="F477" s="323" t="s">
        <v>2253</v>
      </c>
      <c r="G477" s="323">
        <v>4</v>
      </c>
      <c r="H477" s="323" t="s">
        <v>2510</v>
      </c>
      <c r="I477" s="323" t="s">
        <v>2258</v>
      </c>
    </row>
    <row r="478" spans="1:9" x14ac:dyDescent="0.25">
      <c r="A478" s="323" t="s">
        <v>2</v>
      </c>
      <c r="B478" s="323" t="s">
        <v>8</v>
      </c>
      <c r="C478" s="323">
        <v>206906032</v>
      </c>
      <c r="D478" s="323" t="s">
        <v>2677</v>
      </c>
      <c r="E478" s="323">
        <v>2023</v>
      </c>
      <c r="F478" s="323" t="s">
        <v>2253</v>
      </c>
      <c r="G478" s="323">
        <v>2</v>
      </c>
      <c r="H478" s="323" t="s">
        <v>2510</v>
      </c>
      <c r="I478" s="323" t="s">
        <v>2255</v>
      </c>
    </row>
    <row r="479" spans="1:9" x14ac:dyDescent="0.25">
      <c r="A479" s="323" t="s">
        <v>2</v>
      </c>
      <c r="B479" s="323" t="s">
        <v>8</v>
      </c>
      <c r="C479" s="323">
        <v>206905990</v>
      </c>
      <c r="D479" s="323" t="s">
        <v>2678</v>
      </c>
      <c r="E479" s="323">
        <v>2023</v>
      </c>
      <c r="F479" s="323" t="s">
        <v>2253</v>
      </c>
      <c r="G479" s="323">
        <v>4</v>
      </c>
      <c r="H479" s="323" t="s">
        <v>2510</v>
      </c>
      <c r="I479" s="323" t="s">
        <v>2255</v>
      </c>
    </row>
    <row r="480" spans="1:9" x14ac:dyDescent="0.25">
      <c r="A480" s="323" t="s">
        <v>2</v>
      </c>
      <c r="B480" s="323" t="s">
        <v>8</v>
      </c>
      <c r="C480" s="323">
        <v>203257503</v>
      </c>
      <c r="D480" s="323" t="s">
        <v>2679</v>
      </c>
      <c r="E480" s="323">
        <v>2023</v>
      </c>
      <c r="F480" s="323" t="s">
        <v>2253</v>
      </c>
      <c r="G480" s="323">
        <v>4</v>
      </c>
      <c r="H480" s="323" t="s">
        <v>2510</v>
      </c>
      <c r="I480" s="323" t="s">
        <v>2255</v>
      </c>
    </row>
    <row r="481" spans="1:9" x14ac:dyDescent="0.25">
      <c r="A481" s="323" t="s">
        <v>2</v>
      </c>
      <c r="B481" s="323" t="s">
        <v>3</v>
      </c>
      <c r="C481" s="323">
        <v>203435771</v>
      </c>
      <c r="D481" s="323" t="s">
        <v>2680</v>
      </c>
      <c r="E481" s="323">
        <v>2023</v>
      </c>
      <c r="F481" s="323" t="s">
        <v>2253</v>
      </c>
      <c r="G481" s="323">
        <v>3</v>
      </c>
      <c r="H481" s="323" t="s">
        <v>2510</v>
      </c>
      <c r="I481" s="323" t="s">
        <v>2255</v>
      </c>
    </row>
    <row r="482" spans="1:9" x14ac:dyDescent="0.25">
      <c r="A482" s="323" t="s">
        <v>2</v>
      </c>
      <c r="B482" s="323" t="s">
        <v>8</v>
      </c>
      <c r="C482" s="323">
        <v>206906049</v>
      </c>
      <c r="D482" s="323" t="s">
        <v>2681</v>
      </c>
      <c r="E482" s="323">
        <v>2023</v>
      </c>
      <c r="F482" s="323" t="s">
        <v>2253</v>
      </c>
      <c r="G482" s="323">
        <v>1</v>
      </c>
      <c r="H482" s="323" t="s">
        <v>2510</v>
      </c>
      <c r="I482" s="323" t="s">
        <v>2255</v>
      </c>
    </row>
    <row r="483" spans="1:9" x14ac:dyDescent="0.25">
      <c r="A483" s="323" t="s">
        <v>2</v>
      </c>
      <c r="B483" s="323" t="s">
        <v>7</v>
      </c>
      <c r="C483" s="323">
        <v>207298877</v>
      </c>
      <c r="D483" s="323" t="s">
        <v>2455</v>
      </c>
      <c r="E483" s="323">
        <v>2023</v>
      </c>
      <c r="F483" s="323" t="s">
        <v>2253</v>
      </c>
      <c r="G483" s="323">
        <v>2</v>
      </c>
      <c r="H483" s="323" t="s">
        <v>2510</v>
      </c>
      <c r="I483" s="323" t="s">
        <v>2255</v>
      </c>
    </row>
    <row r="484" spans="1:9" x14ac:dyDescent="0.25">
      <c r="A484" s="323" t="s">
        <v>2</v>
      </c>
      <c r="B484" s="323" t="s">
        <v>8</v>
      </c>
      <c r="C484" s="323">
        <v>207023980</v>
      </c>
      <c r="D484" s="323" t="s">
        <v>2682</v>
      </c>
      <c r="E484" s="323">
        <v>2023</v>
      </c>
      <c r="F484" s="323" t="s">
        <v>2253</v>
      </c>
      <c r="G484" s="323">
        <v>1</v>
      </c>
      <c r="H484" s="323" t="s">
        <v>2510</v>
      </c>
      <c r="I484" s="323" t="s">
        <v>2255</v>
      </c>
    </row>
    <row r="485" spans="1:9" x14ac:dyDescent="0.25">
      <c r="A485" s="323" t="s">
        <v>2</v>
      </c>
      <c r="B485" s="323" t="s">
        <v>7</v>
      </c>
      <c r="C485" s="323">
        <v>203454614</v>
      </c>
      <c r="D485" s="323" t="s">
        <v>2683</v>
      </c>
      <c r="E485" s="323">
        <v>2023</v>
      </c>
      <c r="F485" s="323" t="s">
        <v>2253</v>
      </c>
      <c r="G485" s="323">
        <v>1</v>
      </c>
      <c r="H485" s="323" t="s">
        <v>2510</v>
      </c>
      <c r="I485" s="323" t="s">
        <v>2255</v>
      </c>
    </row>
    <row r="486" spans="1:9" x14ac:dyDescent="0.25">
      <c r="A486" s="323" t="s">
        <v>2</v>
      </c>
      <c r="B486" s="323" t="s">
        <v>8</v>
      </c>
      <c r="C486" s="323">
        <v>203380114</v>
      </c>
      <c r="D486" s="323" t="s">
        <v>2684</v>
      </c>
      <c r="E486" s="323">
        <v>2023</v>
      </c>
      <c r="F486" s="323" t="s">
        <v>2253</v>
      </c>
      <c r="G486" s="323">
        <v>3</v>
      </c>
      <c r="H486" s="323" t="s">
        <v>2510</v>
      </c>
      <c r="I486" s="323" t="s">
        <v>2255</v>
      </c>
    </row>
    <row r="487" spans="1:9" x14ac:dyDescent="0.25">
      <c r="A487" s="323" t="s">
        <v>2</v>
      </c>
      <c r="B487" s="323" t="s">
        <v>7</v>
      </c>
      <c r="C487" s="323">
        <v>203261182</v>
      </c>
      <c r="D487" s="323" t="s">
        <v>2685</v>
      </c>
      <c r="E487" s="323">
        <v>2023</v>
      </c>
      <c r="F487" s="323" t="s">
        <v>2253</v>
      </c>
      <c r="G487" s="323">
        <v>2</v>
      </c>
      <c r="H487" s="323" t="s">
        <v>2510</v>
      </c>
      <c r="I487" s="323" t="s">
        <v>2255</v>
      </c>
    </row>
    <row r="488" spans="1:9" x14ac:dyDescent="0.25">
      <c r="A488" s="323" t="s">
        <v>2</v>
      </c>
      <c r="B488" s="323" t="s">
        <v>8</v>
      </c>
      <c r="C488" s="323">
        <v>206905983</v>
      </c>
      <c r="D488" s="323" t="s">
        <v>2686</v>
      </c>
      <c r="E488" s="323">
        <v>2023</v>
      </c>
      <c r="F488" s="323" t="s">
        <v>2253</v>
      </c>
      <c r="G488" s="323">
        <v>3</v>
      </c>
      <c r="H488" s="323" t="s">
        <v>2510</v>
      </c>
      <c r="I488" s="323" t="s">
        <v>2255</v>
      </c>
    </row>
    <row r="489" spans="1:9" x14ac:dyDescent="0.25">
      <c r="A489" s="323" t="s">
        <v>2</v>
      </c>
      <c r="B489" s="323" t="s">
        <v>8</v>
      </c>
      <c r="C489" s="323">
        <v>206906174</v>
      </c>
      <c r="D489" s="323" t="s">
        <v>2304</v>
      </c>
      <c r="E489" s="323">
        <v>2023</v>
      </c>
      <c r="F489" s="323" t="s">
        <v>2253</v>
      </c>
      <c r="G489" s="323">
        <v>1</v>
      </c>
      <c r="H489" s="323" t="s">
        <v>2510</v>
      </c>
      <c r="I489" s="323" t="s">
        <v>2255</v>
      </c>
    </row>
    <row r="490" spans="1:9" x14ac:dyDescent="0.25">
      <c r="A490" s="323" t="s">
        <v>2</v>
      </c>
      <c r="B490" s="323" t="s">
        <v>8</v>
      </c>
      <c r="C490" s="323">
        <v>306703060</v>
      </c>
      <c r="D490" s="323" t="s">
        <v>2687</v>
      </c>
      <c r="E490" s="323">
        <v>2023</v>
      </c>
      <c r="F490" s="323" t="s">
        <v>2253</v>
      </c>
      <c r="G490" s="323">
        <v>1</v>
      </c>
      <c r="H490" s="323" t="s">
        <v>2510</v>
      </c>
      <c r="I490" s="323" t="s">
        <v>2255</v>
      </c>
    </row>
    <row r="491" spans="1:9" x14ac:dyDescent="0.25">
      <c r="A491" s="323" t="s">
        <v>2</v>
      </c>
      <c r="B491" s="323" t="s">
        <v>2256</v>
      </c>
      <c r="C491" s="323">
        <v>206882895</v>
      </c>
      <c r="D491" s="323" t="s">
        <v>2275</v>
      </c>
      <c r="E491" s="323">
        <v>2023</v>
      </c>
      <c r="F491" s="323" t="s">
        <v>2253</v>
      </c>
      <c r="G491" s="323">
        <v>3</v>
      </c>
      <c r="H491" s="323" t="s">
        <v>2510</v>
      </c>
      <c r="I491" s="323" t="s">
        <v>2258</v>
      </c>
    </row>
    <row r="492" spans="1:9" x14ac:dyDescent="0.25">
      <c r="A492" s="323" t="s">
        <v>2</v>
      </c>
      <c r="B492" s="323" t="s">
        <v>8</v>
      </c>
      <c r="C492" s="323">
        <v>305086808</v>
      </c>
      <c r="D492" s="323" t="s">
        <v>2688</v>
      </c>
      <c r="E492" s="323">
        <v>2023</v>
      </c>
      <c r="F492" s="323" t="s">
        <v>2253</v>
      </c>
      <c r="G492" s="323">
        <v>1</v>
      </c>
      <c r="H492" s="323" t="s">
        <v>2510</v>
      </c>
      <c r="I492" s="323" t="s">
        <v>2255</v>
      </c>
    </row>
    <row r="493" spans="1:9" x14ac:dyDescent="0.25">
      <c r="A493" s="323" t="s">
        <v>2</v>
      </c>
      <c r="B493" s="323" t="s">
        <v>8</v>
      </c>
      <c r="C493" s="323">
        <v>206906000</v>
      </c>
      <c r="D493" s="323" t="s">
        <v>2689</v>
      </c>
      <c r="E493" s="323">
        <v>2023</v>
      </c>
      <c r="F493" s="323" t="s">
        <v>2253</v>
      </c>
      <c r="G493" s="323">
        <v>1</v>
      </c>
      <c r="H493" s="323" t="s">
        <v>2510</v>
      </c>
      <c r="I493" s="323" t="s">
        <v>2255</v>
      </c>
    </row>
    <row r="494" spans="1:9" x14ac:dyDescent="0.25">
      <c r="A494" s="323" t="s">
        <v>2</v>
      </c>
      <c r="B494" s="323" t="s">
        <v>73</v>
      </c>
      <c r="C494" s="323">
        <v>207324227</v>
      </c>
      <c r="D494" s="323" t="s">
        <v>2465</v>
      </c>
      <c r="E494" s="323">
        <v>2023</v>
      </c>
      <c r="F494" s="323" t="s">
        <v>2253</v>
      </c>
      <c r="G494" s="323">
        <v>2</v>
      </c>
      <c r="H494" s="323" t="s">
        <v>2510</v>
      </c>
      <c r="I494" s="323" t="s">
        <v>2255</v>
      </c>
    </row>
    <row r="495" spans="1:9" x14ac:dyDescent="0.25">
      <c r="A495" s="323" t="s">
        <v>2</v>
      </c>
      <c r="B495" s="323" t="s">
        <v>2262</v>
      </c>
      <c r="C495" s="323">
        <v>305111980</v>
      </c>
      <c r="D495" s="323" t="s">
        <v>2690</v>
      </c>
      <c r="E495" s="323">
        <v>2023</v>
      </c>
      <c r="F495" s="323" t="s">
        <v>2253</v>
      </c>
      <c r="G495" s="323">
        <v>4</v>
      </c>
      <c r="H495" s="323" t="s">
        <v>2510</v>
      </c>
      <c r="I495" s="323" t="s">
        <v>2255</v>
      </c>
    </row>
    <row r="496" spans="1:9" x14ac:dyDescent="0.25">
      <c r="A496" s="323" t="s">
        <v>2</v>
      </c>
      <c r="B496" s="323" t="s">
        <v>8</v>
      </c>
      <c r="C496" s="323">
        <v>207048055</v>
      </c>
      <c r="D496" s="323" t="s">
        <v>2691</v>
      </c>
      <c r="E496" s="323">
        <v>2023</v>
      </c>
      <c r="F496" s="323" t="s">
        <v>2253</v>
      </c>
      <c r="G496" s="323">
        <v>4</v>
      </c>
      <c r="H496" s="323" t="s">
        <v>2510</v>
      </c>
      <c r="I496" s="323" t="s">
        <v>2255</v>
      </c>
    </row>
    <row r="497" spans="1:9" x14ac:dyDescent="0.25">
      <c r="A497" s="323" t="s">
        <v>2</v>
      </c>
      <c r="B497" s="323" t="s">
        <v>8</v>
      </c>
      <c r="C497" s="323">
        <v>207046802</v>
      </c>
      <c r="D497" s="323" t="s">
        <v>2692</v>
      </c>
      <c r="E497" s="323">
        <v>2023</v>
      </c>
      <c r="F497" s="323" t="s">
        <v>2253</v>
      </c>
      <c r="G497" s="323">
        <v>2</v>
      </c>
      <c r="H497" s="323" t="s">
        <v>2510</v>
      </c>
      <c r="I497" s="323" t="s">
        <v>2255</v>
      </c>
    </row>
    <row r="498" spans="1:9" x14ac:dyDescent="0.25">
      <c r="A498" s="323" t="s">
        <v>2</v>
      </c>
      <c r="B498" s="323" t="s">
        <v>2289</v>
      </c>
      <c r="C498" s="323">
        <v>203319449</v>
      </c>
      <c r="D498" s="323" t="s">
        <v>2693</v>
      </c>
      <c r="E498" s="323">
        <v>2023</v>
      </c>
      <c r="F498" s="323" t="s">
        <v>2253</v>
      </c>
      <c r="G498" s="323">
        <v>5</v>
      </c>
      <c r="H498" s="323" t="s">
        <v>2510</v>
      </c>
      <c r="I498" s="323" t="s">
        <v>2255</v>
      </c>
    </row>
    <row r="499" spans="1:9" x14ac:dyDescent="0.25">
      <c r="A499" s="323" t="s">
        <v>2</v>
      </c>
      <c r="B499" s="323" t="s">
        <v>8</v>
      </c>
      <c r="C499" s="323">
        <v>306350004</v>
      </c>
      <c r="D499" s="323" t="s">
        <v>2694</v>
      </c>
      <c r="E499" s="323">
        <v>2023</v>
      </c>
      <c r="F499" s="323" t="s">
        <v>2253</v>
      </c>
      <c r="G499" s="323">
        <v>2</v>
      </c>
      <c r="H499" s="323" t="s">
        <v>2510</v>
      </c>
      <c r="I499" s="323" t="s">
        <v>2255</v>
      </c>
    </row>
    <row r="500" spans="1:9" x14ac:dyDescent="0.25">
      <c r="A500" s="323" t="s">
        <v>2</v>
      </c>
      <c r="B500" s="323" t="s">
        <v>2262</v>
      </c>
      <c r="C500" s="323">
        <v>201126381</v>
      </c>
      <c r="D500" s="323" t="s">
        <v>2695</v>
      </c>
      <c r="E500" s="323">
        <v>2023</v>
      </c>
      <c r="F500" s="323" t="s">
        <v>2253</v>
      </c>
      <c r="G500" s="323">
        <v>3</v>
      </c>
      <c r="H500" s="323" t="s">
        <v>2510</v>
      </c>
      <c r="I500" s="323" t="s">
        <v>2255</v>
      </c>
    </row>
    <row r="501" spans="1:9" x14ac:dyDescent="0.25">
      <c r="A501" s="323" t="s">
        <v>2</v>
      </c>
      <c r="B501" s="323" t="s">
        <v>8</v>
      </c>
      <c r="C501" s="323">
        <v>206906261</v>
      </c>
      <c r="D501" s="323" t="s">
        <v>2696</v>
      </c>
      <c r="E501" s="323">
        <v>2023</v>
      </c>
      <c r="F501" s="323" t="s">
        <v>2253</v>
      </c>
      <c r="G501" s="323">
        <v>1</v>
      </c>
      <c r="H501" s="323" t="s">
        <v>2510</v>
      </c>
      <c r="I501" s="323" t="s">
        <v>2255</v>
      </c>
    </row>
    <row r="502" spans="1:9" x14ac:dyDescent="0.25">
      <c r="A502" s="323" t="s">
        <v>2</v>
      </c>
      <c r="B502" s="323" t="s">
        <v>8</v>
      </c>
      <c r="C502" s="323">
        <v>203274206</v>
      </c>
      <c r="D502" s="323" t="s">
        <v>2697</v>
      </c>
      <c r="E502" s="323">
        <v>2023</v>
      </c>
      <c r="F502" s="323" t="s">
        <v>2253</v>
      </c>
      <c r="G502" s="323">
        <v>7</v>
      </c>
      <c r="H502" s="323" t="s">
        <v>2510</v>
      </c>
      <c r="I502" s="323" t="s">
        <v>2255</v>
      </c>
    </row>
    <row r="503" spans="1:9" x14ac:dyDescent="0.25">
      <c r="A503" s="323" t="s">
        <v>2</v>
      </c>
      <c r="B503" s="323" t="s">
        <v>73</v>
      </c>
      <c r="C503" s="323">
        <v>207083164</v>
      </c>
      <c r="D503" s="323" t="s">
        <v>2443</v>
      </c>
      <c r="E503" s="323">
        <v>2023</v>
      </c>
      <c r="F503" s="323" t="s">
        <v>2253</v>
      </c>
      <c r="G503" s="323">
        <v>4</v>
      </c>
      <c r="H503" s="323" t="s">
        <v>2510</v>
      </c>
      <c r="I503" s="323" t="s">
        <v>2255</v>
      </c>
    </row>
    <row r="504" spans="1:9" x14ac:dyDescent="0.25">
      <c r="A504" s="323" t="s">
        <v>2</v>
      </c>
      <c r="B504" s="323" t="s">
        <v>2256</v>
      </c>
      <c r="C504" s="323">
        <v>203404636</v>
      </c>
      <c r="D504" s="323" t="s">
        <v>2698</v>
      </c>
      <c r="E504" s="323">
        <v>2023</v>
      </c>
      <c r="F504" s="323" t="s">
        <v>2253</v>
      </c>
      <c r="G504" s="323">
        <v>2</v>
      </c>
      <c r="H504" s="323" t="s">
        <v>2510</v>
      </c>
      <c r="I504" s="323" t="s">
        <v>2258</v>
      </c>
    </row>
    <row r="505" spans="1:9" x14ac:dyDescent="0.25">
      <c r="A505" s="323" t="s">
        <v>2</v>
      </c>
      <c r="B505" s="323" t="s">
        <v>10</v>
      </c>
      <c r="C505" s="323">
        <v>206892432</v>
      </c>
      <c r="D505" s="323" t="s">
        <v>2699</v>
      </c>
      <c r="E505" s="323">
        <v>2023</v>
      </c>
      <c r="F505" s="323" t="s">
        <v>2253</v>
      </c>
      <c r="G505" s="323">
        <v>2</v>
      </c>
      <c r="H505" s="323" t="s">
        <v>2510</v>
      </c>
      <c r="I505" s="323" t="s">
        <v>2255</v>
      </c>
    </row>
    <row r="506" spans="1:9" x14ac:dyDescent="0.25">
      <c r="A506" s="323" t="s">
        <v>2</v>
      </c>
      <c r="B506" s="323" t="s">
        <v>3</v>
      </c>
      <c r="C506" s="323">
        <v>203726164</v>
      </c>
      <c r="D506" s="323" t="s">
        <v>2700</v>
      </c>
      <c r="E506" s="323">
        <v>2023</v>
      </c>
      <c r="F506" s="323" t="s">
        <v>2253</v>
      </c>
      <c r="G506" s="323">
        <v>3</v>
      </c>
      <c r="H506" s="323" t="s">
        <v>2510</v>
      </c>
      <c r="I506" s="323" t="s">
        <v>2255</v>
      </c>
    </row>
    <row r="507" spans="1:9" x14ac:dyDescent="0.25">
      <c r="A507" s="323" t="s">
        <v>2</v>
      </c>
      <c r="B507" s="323" t="s">
        <v>2256</v>
      </c>
      <c r="C507" s="323">
        <v>207312788</v>
      </c>
      <c r="D507" s="323" t="s">
        <v>2701</v>
      </c>
      <c r="E507" s="323">
        <v>2023</v>
      </c>
      <c r="F507" s="323" t="s">
        <v>2253</v>
      </c>
      <c r="G507" s="323">
        <v>3</v>
      </c>
      <c r="H507" s="323" t="s">
        <v>2510</v>
      </c>
      <c r="I507" s="323" t="s">
        <v>2258</v>
      </c>
    </row>
    <row r="508" spans="1:9" x14ac:dyDescent="0.25">
      <c r="A508" s="323" t="s">
        <v>2</v>
      </c>
      <c r="B508" s="323" t="s">
        <v>6</v>
      </c>
      <c r="C508" s="323">
        <v>207099769</v>
      </c>
      <c r="D508" s="323" t="s">
        <v>2702</v>
      </c>
      <c r="E508" s="323">
        <v>2023</v>
      </c>
      <c r="F508" s="323" t="s">
        <v>2253</v>
      </c>
      <c r="G508" s="323">
        <v>1</v>
      </c>
      <c r="H508" s="323" t="s">
        <v>2510</v>
      </c>
      <c r="I508" s="323" t="s">
        <v>2255</v>
      </c>
    </row>
    <row r="509" spans="1:9" x14ac:dyDescent="0.25">
      <c r="A509" s="323" t="s">
        <v>2</v>
      </c>
      <c r="B509" s="323" t="s">
        <v>5</v>
      </c>
      <c r="C509" s="323">
        <v>205041240</v>
      </c>
      <c r="D509" s="323" t="s">
        <v>2703</v>
      </c>
      <c r="E509" s="323">
        <v>2023</v>
      </c>
      <c r="F509" s="323" t="s">
        <v>2253</v>
      </c>
      <c r="G509" s="323">
        <v>5</v>
      </c>
      <c r="H509" s="323" t="s">
        <v>2510</v>
      </c>
      <c r="I509" s="323" t="s">
        <v>2255</v>
      </c>
    </row>
    <row r="510" spans="1:9" x14ac:dyDescent="0.25">
      <c r="A510" s="323" t="s">
        <v>2</v>
      </c>
      <c r="B510" s="323" t="s">
        <v>6</v>
      </c>
      <c r="C510" s="323">
        <v>309126484</v>
      </c>
      <c r="D510" s="323" t="s">
        <v>2704</v>
      </c>
      <c r="E510" s="323">
        <v>2023</v>
      </c>
      <c r="F510" s="323" t="s">
        <v>2253</v>
      </c>
      <c r="G510" s="323">
        <v>1</v>
      </c>
      <c r="H510" s="323" t="s">
        <v>2510</v>
      </c>
      <c r="I510" s="323" t="s">
        <v>2255</v>
      </c>
    </row>
    <row r="511" spans="1:9" x14ac:dyDescent="0.25">
      <c r="A511" s="323" t="s">
        <v>2</v>
      </c>
      <c r="B511" s="323" t="s">
        <v>6</v>
      </c>
      <c r="C511" s="323">
        <v>207087277</v>
      </c>
      <c r="D511" s="323" t="s">
        <v>2705</v>
      </c>
      <c r="E511" s="323">
        <v>2023</v>
      </c>
      <c r="F511" s="323" t="s">
        <v>2253</v>
      </c>
      <c r="G511" s="323">
        <v>2</v>
      </c>
      <c r="H511" s="323" t="s">
        <v>2510</v>
      </c>
      <c r="I511" s="323" t="s">
        <v>2255</v>
      </c>
    </row>
    <row r="512" spans="1:9" x14ac:dyDescent="0.25">
      <c r="A512" s="323" t="s">
        <v>2</v>
      </c>
      <c r="B512" s="323" t="s">
        <v>3</v>
      </c>
      <c r="C512" s="323">
        <v>201733481</v>
      </c>
      <c r="D512" s="323" t="s">
        <v>2706</v>
      </c>
      <c r="E512" s="323">
        <v>2023</v>
      </c>
      <c r="F512" s="323" t="s">
        <v>2253</v>
      </c>
      <c r="G512" s="323">
        <v>20</v>
      </c>
      <c r="H512" s="323" t="s">
        <v>2510</v>
      </c>
      <c r="I512" s="323" t="s">
        <v>2255</v>
      </c>
    </row>
    <row r="513" spans="1:9" x14ac:dyDescent="0.25">
      <c r="A513" s="323" t="s">
        <v>2</v>
      </c>
      <c r="B513" s="323" t="s">
        <v>6</v>
      </c>
      <c r="C513" s="323">
        <v>207099752</v>
      </c>
      <c r="D513" s="323" t="s">
        <v>2707</v>
      </c>
      <c r="E513" s="323">
        <v>2023</v>
      </c>
      <c r="F513" s="323" t="s">
        <v>2253</v>
      </c>
      <c r="G513" s="323">
        <v>2</v>
      </c>
      <c r="H513" s="323" t="s">
        <v>2510</v>
      </c>
      <c r="I513" s="323" t="s">
        <v>2255</v>
      </c>
    </row>
    <row r="514" spans="1:9" x14ac:dyDescent="0.25">
      <c r="A514" s="323" t="s">
        <v>2</v>
      </c>
      <c r="B514" s="323" t="s">
        <v>12</v>
      </c>
      <c r="C514" s="323">
        <v>206902054</v>
      </c>
      <c r="D514" s="323" t="s">
        <v>2708</v>
      </c>
      <c r="E514" s="323">
        <v>2023</v>
      </c>
      <c r="F514" s="323" t="s">
        <v>2253</v>
      </c>
      <c r="G514" s="323">
        <v>1</v>
      </c>
      <c r="H514" s="323" t="s">
        <v>2510</v>
      </c>
      <c r="I514" s="323" t="s">
        <v>2255</v>
      </c>
    </row>
    <row r="515" spans="1:9" x14ac:dyDescent="0.25">
      <c r="A515" s="323" t="s">
        <v>2</v>
      </c>
      <c r="B515" s="323" t="s">
        <v>14</v>
      </c>
      <c r="C515" s="323">
        <v>203389995</v>
      </c>
      <c r="D515" s="323" t="s">
        <v>2709</v>
      </c>
      <c r="E515" s="323">
        <v>2023</v>
      </c>
      <c r="F515" s="323" t="s">
        <v>2253</v>
      </c>
      <c r="G515" s="323">
        <v>3</v>
      </c>
      <c r="H515" s="323" t="s">
        <v>2510</v>
      </c>
      <c r="I515" s="323" t="s">
        <v>2258</v>
      </c>
    </row>
    <row r="516" spans="1:9" x14ac:dyDescent="0.25">
      <c r="A516" s="323" t="s">
        <v>2</v>
      </c>
      <c r="B516" s="323" t="s">
        <v>2289</v>
      </c>
      <c r="C516" s="323">
        <v>305464843</v>
      </c>
      <c r="D516" s="323" t="s">
        <v>2710</v>
      </c>
      <c r="E516" s="323">
        <v>2023</v>
      </c>
      <c r="F516" s="323" t="s">
        <v>2253</v>
      </c>
      <c r="G516" s="323">
        <v>1</v>
      </c>
      <c r="H516" s="323" t="s">
        <v>2510</v>
      </c>
      <c r="I516" s="323" t="s">
        <v>2255</v>
      </c>
    </row>
    <row r="517" spans="1:9" x14ac:dyDescent="0.25">
      <c r="A517" s="323" t="s">
        <v>2</v>
      </c>
      <c r="B517" s="323" t="s">
        <v>6</v>
      </c>
      <c r="C517" s="323">
        <v>207087245</v>
      </c>
      <c r="D517" s="323" t="s">
        <v>2711</v>
      </c>
      <c r="E517" s="323">
        <v>2023</v>
      </c>
      <c r="F517" s="323" t="s">
        <v>2253</v>
      </c>
      <c r="G517" s="323">
        <v>1</v>
      </c>
      <c r="H517" s="323" t="s">
        <v>2510</v>
      </c>
      <c r="I517" s="323" t="s">
        <v>2255</v>
      </c>
    </row>
    <row r="518" spans="1:9" x14ac:dyDescent="0.25">
      <c r="A518" s="323" t="s">
        <v>2</v>
      </c>
      <c r="B518" s="323" t="s">
        <v>5</v>
      </c>
      <c r="C518" s="323">
        <v>203288623</v>
      </c>
      <c r="D518" s="323" t="s">
        <v>2712</v>
      </c>
      <c r="E518" s="323">
        <v>2023</v>
      </c>
      <c r="F518" s="323" t="s">
        <v>2253</v>
      </c>
      <c r="G518" s="323">
        <v>2</v>
      </c>
      <c r="H518" s="323" t="s">
        <v>2510</v>
      </c>
      <c r="I518" s="323" t="s">
        <v>2255</v>
      </c>
    </row>
    <row r="519" spans="1:9" x14ac:dyDescent="0.25">
      <c r="A519" s="323" t="s">
        <v>2</v>
      </c>
      <c r="B519" s="323" t="s">
        <v>99</v>
      </c>
      <c r="C519" s="323">
        <v>206908100</v>
      </c>
      <c r="D519" s="323" t="s">
        <v>2713</v>
      </c>
      <c r="E519" s="323">
        <v>2023</v>
      </c>
      <c r="F519" s="323" t="s">
        <v>2253</v>
      </c>
      <c r="G519" s="323">
        <v>5</v>
      </c>
      <c r="H519" s="323" t="s">
        <v>2510</v>
      </c>
      <c r="I519" s="323" t="s">
        <v>2255</v>
      </c>
    </row>
    <row r="520" spans="1:9" x14ac:dyDescent="0.25">
      <c r="A520" s="323" t="s">
        <v>2</v>
      </c>
      <c r="B520" s="323" t="s">
        <v>99</v>
      </c>
      <c r="C520" s="323">
        <v>305437338</v>
      </c>
      <c r="D520" s="323" t="s">
        <v>2714</v>
      </c>
      <c r="E520" s="323">
        <v>2023</v>
      </c>
      <c r="F520" s="323" t="s">
        <v>2253</v>
      </c>
      <c r="G520" s="323">
        <v>1</v>
      </c>
      <c r="H520" s="323" t="s">
        <v>2510</v>
      </c>
      <c r="I520" s="323" t="s">
        <v>2255</v>
      </c>
    </row>
    <row r="521" spans="1:9" x14ac:dyDescent="0.25">
      <c r="A521" s="323" t="s">
        <v>2</v>
      </c>
      <c r="B521" s="323" t="s">
        <v>14</v>
      </c>
      <c r="C521" s="323">
        <v>305432320</v>
      </c>
      <c r="D521" s="323" t="s">
        <v>2715</v>
      </c>
      <c r="E521" s="323">
        <v>2023</v>
      </c>
      <c r="F521" s="323" t="s">
        <v>2253</v>
      </c>
      <c r="G521" s="323">
        <v>1</v>
      </c>
      <c r="H521" s="323" t="s">
        <v>2716</v>
      </c>
      <c r="I521" s="323" t="s">
        <v>2258</v>
      </c>
    </row>
    <row r="522" spans="1:9" x14ac:dyDescent="0.25">
      <c r="A522" s="323" t="s">
        <v>2</v>
      </c>
      <c r="B522" s="323" t="s">
        <v>7</v>
      </c>
      <c r="C522" s="323">
        <v>200905860</v>
      </c>
      <c r="D522" s="323" t="s">
        <v>2717</v>
      </c>
      <c r="E522" s="323">
        <v>2023</v>
      </c>
      <c r="F522" s="323" t="s">
        <v>2253</v>
      </c>
      <c r="G522" s="323">
        <v>7</v>
      </c>
      <c r="H522" s="323" t="s">
        <v>2716</v>
      </c>
      <c r="I522" s="323" t="s">
        <v>2255</v>
      </c>
    </row>
    <row r="523" spans="1:9" x14ac:dyDescent="0.25">
      <c r="A523" s="323" t="s">
        <v>2</v>
      </c>
      <c r="B523" s="323" t="s">
        <v>3</v>
      </c>
      <c r="C523" s="323">
        <v>203268853</v>
      </c>
      <c r="D523" s="323" t="s">
        <v>2718</v>
      </c>
      <c r="E523" s="323">
        <v>2023</v>
      </c>
      <c r="F523" s="323" t="s">
        <v>2253</v>
      </c>
      <c r="G523" s="323">
        <v>1</v>
      </c>
      <c r="H523" s="323" t="s">
        <v>2716</v>
      </c>
      <c r="I523" s="323" t="s">
        <v>2255</v>
      </c>
    </row>
    <row r="524" spans="1:9" x14ac:dyDescent="0.25">
      <c r="A524" s="323" t="s">
        <v>2</v>
      </c>
      <c r="B524" s="323" t="s">
        <v>3</v>
      </c>
      <c r="C524" s="323">
        <v>201989052</v>
      </c>
      <c r="D524" s="323" t="s">
        <v>2719</v>
      </c>
      <c r="E524" s="323">
        <v>2023</v>
      </c>
      <c r="F524" s="323" t="s">
        <v>2253</v>
      </c>
      <c r="G524" s="323">
        <v>3</v>
      </c>
      <c r="H524" s="323" t="s">
        <v>2716</v>
      </c>
      <c r="I524" s="323" t="s">
        <v>2255</v>
      </c>
    </row>
    <row r="525" spans="1:9" x14ac:dyDescent="0.25">
      <c r="A525" s="323" t="s">
        <v>2</v>
      </c>
      <c r="B525" s="323" t="s">
        <v>6</v>
      </c>
      <c r="C525" s="323">
        <v>203693698</v>
      </c>
      <c r="D525" s="323" t="s">
        <v>2720</v>
      </c>
      <c r="E525" s="323">
        <v>2023</v>
      </c>
      <c r="F525" s="323" t="s">
        <v>2253</v>
      </c>
      <c r="G525" s="323">
        <v>4</v>
      </c>
      <c r="H525" s="323" t="s">
        <v>2716</v>
      </c>
      <c r="I525" s="323" t="s">
        <v>2255</v>
      </c>
    </row>
    <row r="526" spans="1:9" x14ac:dyDescent="0.25">
      <c r="A526" s="323" t="s">
        <v>2</v>
      </c>
      <c r="B526" s="323" t="s">
        <v>2256</v>
      </c>
      <c r="C526" s="323">
        <v>207068165</v>
      </c>
      <c r="D526" s="323" t="s">
        <v>2721</v>
      </c>
      <c r="E526" s="323">
        <v>2023</v>
      </c>
      <c r="F526" s="323" t="s">
        <v>2253</v>
      </c>
      <c r="G526" s="323">
        <v>1</v>
      </c>
      <c r="H526" s="323" t="s">
        <v>2716</v>
      </c>
      <c r="I526" s="323" t="s">
        <v>2258</v>
      </c>
    </row>
    <row r="527" spans="1:9" x14ac:dyDescent="0.25">
      <c r="A527" s="323" t="s">
        <v>2</v>
      </c>
      <c r="B527" s="323" t="s">
        <v>7</v>
      </c>
      <c r="C527" s="323">
        <v>200905663</v>
      </c>
      <c r="D527" s="323" t="s">
        <v>2722</v>
      </c>
      <c r="E527" s="323">
        <v>2023</v>
      </c>
      <c r="F527" s="323" t="s">
        <v>2253</v>
      </c>
      <c r="G527" s="323">
        <v>3</v>
      </c>
      <c r="H527" s="323" t="s">
        <v>2716</v>
      </c>
      <c r="I527" s="323" t="s">
        <v>2255</v>
      </c>
    </row>
    <row r="528" spans="1:9" x14ac:dyDescent="0.25">
      <c r="A528" s="323" t="s">
        <v>2</v>
      </c>
      <c r="B528" s="323" t="s">
        <v>73</v>
      </c>
      <c r="C528" s="323">
        <v>307302401</v>
      </c>
      <c r="D528" s="323" t="s">
        <v>2723</v>
      </c>
      <c r="E528" s="323">
        <v>2023</v>
      </c>
      <c r="F528" s="323" t="s">
        <v>2253</v>
      </c>
      <c r="G528" s="323">
        <v>1</v>
      </c>
      <c r="H528" s="323" t="s">
        <v>2716</v>
      </c>
      <c r="I528" s="323" t="s">
        <v>2255</v>
      </c>
    </row>
    <row r="529" spans="1:9" x14ac:dyDescent="0.25">
      <c r="A529" s="323" t="s">
        <v>2</v>
      </c>
      <c r="B529" s="323" t="s">
        <v>2256</v>
      </c>
      <c r="C529" s="323">
        <v>206882982</v>
      </c>
      <c r="D529" s="323" t="s">
        <v>2397</v>
      </c>
      <c r="E529" s="323">
        <v>2023</v>
      </c>
      <c r="F529" s="323" t="s">
        <v>2253</v>
      </c>
      <c r="G529" s="323">
        <v>5</v>
      </c>
      <c r="H529" s="323" t="s">
        <v>2716</v>
      </c>
      <c r="I529" s="323" t="s">
        <v>2258</v>
      </c>
    </row>
    <row r="530" spans="1:9" x14ac:dyDescent="0.25">
      <c r="A530" s="323" t="s">
        <v>2</v>
      </c>
      <c r="B530" s="323" t="s">
        <v>2256</v>
      </c>
      <c r="C530" s="323">
        <v>200419824</v>
      </c>
      <c r="D530" s="323" t="s">
        <v>2724</v>
      </c>
      <c r="E530" s="323">
        <v>2023</v>
      </c>
      <c r="F530" s="323" t="s">
        <v>2253</v>
      </c>
      <c r="G530" s="323">
        <v>12</v>
      </c>
      <c r="H530" s="323" t="s">
        <v>2716</v>
      </c>
      <c r="I530" s="323" t="s">
        <v>2258</v>
      </c>
    </row>
    <row r="531" spans="1:9" x14ac:dyDescent="0.25">
      <c r="A531" s="323" t="s">
        <v>2</v>
      </c>
      <c r="B531" s="323" t="s">
        <v>12</v>
      </c>
      <c r="C531" s="323">
        <v>203314899</v>
      </c>
      <c r="D531" s="323" t="s">
        <v>2526</v>
      </c>
      <c r="E531" s="323">
        <v>2023</v>
      </c>
      <c r="F531" s="323" t="s">
        <v>2253</v>
      </c>
      <c r="G531" s="323">
        <v>6</v>
      </c>
      <c r="H531" s="323" t="s">
        <v>2716</v>
      </c>
      <c r="I531" s="323" t="s">
        <v>2255</v>
      </c>
    </row>
    <row r="532" spans="1:9" x14ac:dyDescent="0.25">
      <c r="A532" s="323" t="s">
        <v>2</v>
      </c>
      <c r="B532" s="323" t="s">
        <v>10</v>
      </c>
      <c r="C532" s="323">
        <v>206892417</v>
      </c>
      <c r="D532" s="323" t="s">
        <v>2725</v>
      </c>
      <c r="E532" s="323">
        <v>2023</v>
      </c>
      <c r="F532" s="323" t="s">
        <v>2253</v>
      </c>
      <c r="G532" s="323">
        <v>1</v>
      </c>
      <c r="H532" s="323" t="s">
        <v>2716</v>
      </c>
      <c r="I532" s="323" t="s">
        <v>2255</v>
      </c>
    </row>
    <row r="533" spans="1:9" x14ac:dyDescent="0.25">
      <c r="A533" s="323" t="s">
        <v>2</v>
      </c>
      <c r="B533" s="323" t="s">
        <v>12</v>
      </c>
      <c r="C533" s="323">
        <v>204340391</v>
      </c>
      <c r="D533" s="323" t="s">
        <v>2350</v>
      </c>
      <c r="E533" s="323">
        <v>2023</v>
      </c>
      <c r="F533" s="323" t="s">
        <v>2253</v>
      </c>
      <c r="G533" s="323">
        <v>5</v>
      </c>
      <c r="H533" s="323" t="s">
        <v>2716</v>
      </c>
      <c r="I533" s="323" t="s">
        <v>2255</v>
      </c>
    </row>
    <row r="534" spans="1:9" x14ac:dyDescent="0.25">
      <c r="A534" s="323" t="s">
        <v>2</v>
      </c>
      <c r="B534" s="323" t="s">
        <v>3</v>
      </c>
      <c r="C534" s="323">
        <v>302449640</v>
      </c>
      <c r="D534" s="323" t="s">
        <v>2726</v>
      </c>
      <c r="E534" s="323">
        <v>2023</v>
      </c>
      <c r="F534" s="323" t="s">
        <v>2253</v>
      </c>
      <c r="G534" s="323">
        <v>2</v>
      </c>
      <c r="H534" s="323" t="s">
        <v>2716</v>
      </c>
      <c r="I534" s="323" t="s">
        <v>2255</v>
      </c>
    </row>
    <row r="535" spans="1:9" x14ac:dyDescent="0.25">
      <c r="A535" s="323" t="s">
        <v>2</v>
      </c>
      <c r="B535" s="323" t="s">
        <v>14</v>
      </c>
      <c r="C535" s="323">
        <v>306103586</v>
      </c>
      <c r="D535" s="323" t="s">
        <v>2727</v>
      </c>
      <c r="E535" s="323">
        <v>2023</v>
      </c>
      <c r="F535" s="323" t="s">
        <v>2253</v>
      </c>
      <c r="G535" s="323">
        <v>4</v>
      </c>
      <c r="H535" s="323" t="s">
        <v>2716</v>
      </c>
      <c r="I535" s="323" t="s">
        <v>2258</v>
      </c>
    </row>
    <row r="536" spans="1:9" x14ac:dyDescent="0.25">
      <c r="A536" s="323" t="s">
        <v>2</v>
      </c>
      <c r="B536" s="323" t="s">
        <v>14</v>
      </c>
      <c r="C536" s="323">
        <v>309219011</v>
      </c>
      <c r="D536" s="323" t="s">
        <v>2728</v>
      </c>
      <c r="E536" s="323">
        <v>2023</v>
      </c>
      <c r="F536" s="323" t="s">
        <v>2253</v>
      </c>
      <c r="G536" s="323">
        <v>2</v>
      </c>
      <c r="H536" s="323" t="s">
        <v>2716</v>
      </c>
      <c r="I536" s="323" t="s">
        <v>2258</v>
      </c>
    </row>
    <row r="537" spans="1:9" x14ac:dyDescent="0.25">
      <c r="A537" s="323" t="s">
        <v>2</v>
      </c>
      <c r="B537" s="323" t="s">
        <v>2256</v>
      </c>
      <c r="C537" s="323">
        <v>206883024</v>
      </c>
      <c r="D537" s="323" t="s">
        <v>2729</v>
      </c>
      <c r="E537" s="323">
        <v>2023</v>
      </c>
      <c r="F537" s="323" t="s">
        <v>2253</v>
      </c>
      <c r="G537" s="323">
        <v>2</v>
      </c>
      <c r="H537" s="323" t="s">
        <v>2716</v>
      </c>
      <c r="I537" s="323" t="s">
        <v>2258</v>
      </c>
    </row>
    <row r="538" spans="1:9" x14ac:dyDescent="0.25">
      <c r="A538" s="323" t="s">
        <v>2</v>
      </c>
      <c r="B538" s="323" t="s">
        <v>12</v>
      </c>
      <c r="C538" s="323">
        <v>204214516</v>
      </c>
      <c r="D538" s="323" t="s">
        <v>2576</v>
      </c>
      <c r="E538" s="323">
        <v>2023</v>
      </c>
      <c r="F538" s="323" t="s">
        <v>2253</v>
      </c>
      <c r="G538" s="323">
        <v>4</v>
      </c>
      <c r="H538" s="323" t="s">
        <v>2716</v>
      </c>
      <c r="I538" s="323" t="s">
        <v>2255</v>
      </c>
    </row>
    <row r="539" spans="1:9" x14ac:dyDescent="0.25">
      <c r="A539" s="323" t="s">
        <v>2</v>
      </c>
      <c r="B539" s="323" t="s">
        <v>10</v>
      </c>
      <c r="C539" s="323">
        <v>203315106</v>
      </c>
      <c r="D539" s="323" t="s">
        <v>2481</v>
      </c>
      <c r="E539" s="323">
        <v>2023</v>
      </c>
      <c r="F539" s="323" t="s">
        <v>2253</v>
      </c>
      <c r="G539" s="323">
        <v>5</v>
      </c>
      <c r="H539" s="323" t="s">
        <v>2716</v>
      </c>
      <c r="I539" s="323" t="s">
        <v>2255</v>
      </c>
    </row>
    <row r="540" spans="1:9" x14ac:dyDescent="0.25">
      <c r="A540" s="323" t="s">
        <v>2</v>
      </c>
      <c r="B540" s="323" t="s">
        <v>7</v>
      </c>
      <c r="C540" s="323">
        <v>207100197</v>
      </c>
      <c r="D540" s="323" t="s">
        <v>2730</v>
      </c>
      <c r="E540" s="323">
        <v>2023</v>
      </c>
      <c r="F540" s="323" t="s">
        <v>2253</v>
      </c>
      <c r="G540" s="323">
        <v>1</v>
      </c>
      <c r="H540" s="323" t="s">
        <v>2716</v>
      </c>
      <c r="I540" s="323" t="s">
        <v>2255</v>
      </c>
    </row>
    <row r="541" spans="1:9" x14ac:dyDescent="0.25">
      <c r="A541" s="323" t="s">
        <v>2</v>
      </c>
      <c r="B541" s="323" t="s">
        <v>73</v>
      </c>
      <c r="C541" s="323">
        <v>207137031</v>
      </c>
      <c r="D541" s="323" t="s">
        <v>2731</v>
      </c>
      <c r="E541" s="323">
        <v>2023</v>
      </c>
      <c r="F541" s="323" t="s">
        <v>2253</v>
      </c>
      <c r="G541" s="323">
        <v>2</v>
      </c>
      <c r="H541" s="323" t="s">
        <v>2716</v>
      </c>
      <c r="I541" s="323" t="s">
        <v>2255</v>
      </c>
    </row>
    <row r="542" spans="1:9" x14ac:dyDescent="0.25">
      <c r="A542" s="323" t="s">
        <v>2</v>
      </c>
      <c r="B542" s="323" t="s">
        <v>73</v>
      </c>
      <c r="C542" s="323">
        <v>307302536</v>
      </c>
      <c r="D542" s="323" t="s">
        <v>2732</v>
      </c>
      <c r="E542" s="323">
        <v>2023</v>
      </c>
      <c r="F542" s="323" t="s">
        <v>2253</v>
      </c>
      <c r="G542" s="323">
        <v>1</v>
      </c>
      <c r="H542" s="323" t="s">
        <v>2716</v>
      </c>
      <c r="I542" s="323" t="s">
        <v>2255</v>
      </c>
    </row>
    <row r="543" spans="1:9" x14ac:dyDescent="0.25">
      <c r="A543" s="323" t="s">
        <v>2</v>
      </c>
      <c r="B543" s="323" t="s">
        <v>14</v>
      </c>
      <c r="C543" s="323">
        <v>203454678</v>
      </c>
      <c r="D543" s="323" t="s">
        <v>2733</v>
      </c>
      <c r="E543" s="323">
        <v>2023</v>
      </c>
      <c r="F543" s="323" t="s">
        <v>2253</v>
      </c>
      <c r="G543" s="323">
        <v>4</v>
      </c>
      <c r="H543" s="323" t="s">
        <v>2716</v>
      </c>
      <c r="I543" s="323" t="s">
        <v>2258</v>
      </c>
    </row>
    <row r="544" spans="1:9" x14ac:dyDescent="0.25">
      <c r="A544" s="323" t="s">
        <v>2</v>
      </c>
      <c r="B544" s="323" t="s">
        <v>6</v>
      </c>
      <c r="C544" s="323">
        <v>203281546</v>
      </c>
      <c r="D544" s="323" t="s">
        <v>2734</v>
      </c>
      <c r="E544" s="323">
        <v>2023</v>
      </c>
      <c r="F544" s="323" t="s">
        <v>2253</v>
      </c>
      <c r="G544" s="323">
        <v>1</v>
      </c>
      <c r="H544" s="323" t="s">
        <v>2716</v>
      </c>
      <c r="I544" s="323" t="s">
        <v>2255</v>
      </c>
    </row>
    <row r="545" spans="1:9" x14ac:dyDescent="0.25">
      <c r="A545" s="323" t="s">
        <v>2</v>
      </c>
      <c r="B545" s="323" t="s">
        <v>5</v>
      </c>
      <c r="C545" s="323">
        <v>205497852</v>
      </c>
      <c r="D545" s="323" t="s">
        <v>2735</v>
      </c>
      <c r="E545" s="323">
        <v>2023</v>
      </c>
      <c r="F545" s="323" t="s">
        <v>2253</v>
      </c>
      <c r="G545" s="323">
        <v>4</v>
      </c>
      <c r="H545" s="323" t="s">
        <v>2716</v>
      </c>
      <c r="I545" s="323" t="s">
        <v>2255</v>
      </c>
    </row>
    <row r="546" spans="1:9" x14ac:dyDescent="0.25">
      <c r="A546" s="323" t="s">
        <v>2</v>
      </c>
      <c r="B546" s="323" t="s">
        <v>7</v>
      </c>
      <c r="C546" s="323">
        <v>305080752</v>
      </c>
      <c r="D546" s="323" t="s">
        <v>2624</v>
      </c>
      <c r="E546" s="323">
        <v>2023</v>
      </c>
      <c r="F546" s="323" t="s">
        <v>2253</v>
      </c>
      <c r="G546" s="323">
        <v>2</v>
      </c>
      <c r="H546" s="323" t="s">
        <v>2716</v>
      </c>
      <c r="I546" s="323" t="s">
        <v>2255</v>
      </c>
    </row>
    <row r="547" spans="1:9" x14ac:dyDescent="0.25">
      <c r="A547" s="323" t="s">
        <v>2</v>
      </c>
      <c r="B547" s="323" t="s">
        <v>14</v>
      </c>
      <c r="C547" s="323">
        <v>203454678</v>
      </c>
      <c r="D547" s="323" t="s">
        <v>2733</v>
      </c>
      <c r="E547" s="323">
        <v>2023</v>
      </c>
      <c r="F547" s="323" t="s">
        <v>2253</v>
      </c>
      <c r="G547" s="323">
        <v>3</v>
      </c>
      <c r="H547" s="323" t="s">
        <v>2716</v>
      </c>
      <c r="I547" s="323" t="s">
        <v>2258</v>
      </c>
    </row>
    <row r="548" spans="1:9" x14ac:dyDescent="0.25">
      <c r="A548" s="323" t="s">
        <v>2</v>
      </c>
      <c r="B548" s="323" t="s">
        <v>12</v>
      </c>
      <c r="C548" s="323">
        <v>206906318</v>
      </c>
      <c r="D548" s="323" t="s">
        <v>2736</v>
      </c>
      <c r="E548" s="323">
        <v>2023</v>
      </c>
      <c r="F548" s="323" t="s">
        <v>2253</v>
      </c>
      <c r="G548" s="323">
        <v>3</v>
      </c>
      <c r="H548" s="323" t="s">
        <v>2716</v>
      </c>
      <c r="I548" s="323" t="s">
        <v>2255</v>
      </c>
    </row>
    <row r="549" spans="1:9" x14ac:dyDescent="0.25">
      <c r="A549" s="323" t="s">
        <v>2</v>
      </c>
      <c r="B549" s="323" t="s">
        <v>7</v>
      </c>
      <c r="C549" s="323">
        <v>203459884</v>
      </c>
      <c r="D549" s="323" t="s">
        <v>2737</v>
      </c>
      <c r="E549" s="323">
        <v>2023</v>
      </c>
      <c r="F549" s="323" t="s">
        <v>2253</v>
      </c>
      <c r="G549" s="323">
        <v>1</v>
      </c>
      <c r="H549" s="323" t="s">
        <v>2716</v>
      </c>
      <c r="I549" s="323" t="s">
        <v>2255</v>
      </c>
    </row>
    <row r="550" spans="1:9" x14ac:dyDescent="0.25">
      <c r="A550" s="323" t="s">
        <v>2</v>
      </c>
      <c r="B550" s="323" t="s">
        <v>7</v>
      </c>
      <c r="C550" s="323">
        <v>207141424</v>
      </c>
      <c r="D550" s="323" t="s">
        <v>2738</v>
      </c>
      <c r="E550" s="323">
        <v>2023</v>
      </c>
      <c r="F550" s="323" t="s">
        <v>2253</v>
      </c>
      <c r="G550" s="323">
        <v>1</v>
      </c>
      <c r="H550" s="323" t="s">
        <v>2716</v>
      </c>
      <c r="I550" s="323" t="s">
        <v>2255</v>
      </c>
    </row>
    <row r="551" spans="1:9" x14ac:dyDescent="0.25">
      <c r="A551" s="323" t="s">
        <v>2</v>
      </c>
      <c r="B551" s="323" t="s">
        <v>6</v>
      </c>
      <c r="C551" s="323">
        <v>207309275</v>
      </c>
      <c r="D551" s="323" t="s">
        <v>2739</v>
      </c>
      <c r="E551" s="323">
        <v>2023</v>
      </c>
      <c r="F551" s="323" t="s">
        <v>2253</v>
      </c>
      <c r="G551" s="323">
        <v>1</v>
      </c>
      <c r="H551" s="323" t="s">
        <v>2716</v>
      </c>
      <c r="I551" s="323" t="s">
        <v>2255</v>
      </c>
    </row>
    <row r="552" spans="1:9" x14ac:dyDescent="0.25">
      <c r="A552" s="323" t="s">
        <v>2</v>
      </c>
      <c r="B552" s="323" t="s">
        <v>14</v>
      </c>
      <c r="C552" s="323">
        <v>207098438</v>
      </c>
      <c r="D552" s="323" t="s">
        <v>2740</v>
      </c>
      <c r="E552" s="323">
        <v>2023</v>
      </c>
      <c r="F552" s="323" t="s">
        <v>2253</v>
      </c>
      <c r="G552" s="323">
        <v>2</v>
      </c>
      <c r="H552" s="323" t="s">
        <v>2716</v>
      </c>
      <c r="I552" s="323" t="s">
        <v>2258</v>
      </c>
    </row>
    <row r="553" spans="1:9" x14ac:dyDescent="0.25">
      <c r="A553" s="323" t="s">
        <v>2</v>
      </c>
      <c r="B553" s="323" t="s">
        <v>2289</v>
      </c>
      <c r="C553" s="323">
        <v>203295100</v>
      </c>
      <c r="D553" s="323" t="s">
        <v>2741</v>
      </c>
      <c r="E553" s="323">
        <v>2023</v>
      </c>
      <c r="F553" s="323" t="s">
        <v>2253</v>
      </c>
      <c r="G553" s="323">
        <v>2</v>
      </c>
      <c r="H553" s="323" t="s">
        <v>2716</v>
      </c>
      <c r="I553" s="323" t="s">
        <v>2255</v>
      </c>
    </row>
    <row r="554" spans="1:9" x14ac:dyDescent="0.25">
      <c r="A554" s="323" t="s">
        <v>2</v>
      </c>
      <c r="B554" s="323" t="s">
        <v>6</v>
      </c>
      <c r="C554" s="323">
        <v>207087253</v>
      </c>
      <c r="D554" s="323" t="s">
        <v>2742</v>
      </c>
      <c r="E554" s="323">
        <v>2023</v>
      </c>
      <c r="F554" s="323" t="s">
        <v>2253</v>
      </c>
      <c r="G554" s="323">
        <v>2</v>
      </c>
      <c r="H554" s="323" t="s">
        <v>2716</v>
      </c>
      <c r="I554" s="323" t="s">
        <v>2255</v>
      </c>
    </row>
    <row r="555" spans="1:9" x14ac:dyDescent="0.25">
      <c r="A555" s="323" t="s">
        <v>2</v>
      </c>
      <c r="B555" s="323" t="s">
        <v>6</v>
      </c>
      <c r="C555" s="323">
        <v>207087775</v>
      </c>
      <c r="D555" s="323" t="s">
        <v>2743</v>
      </c>
      <c r="E555" s="323">
        <v>2023</v>
      </c>
      <c r="F555" s="323" t="s">
        <v>2253</v>
      </c>
      <c r="G555" s="323">
        <v>3</v>
      </c>
      <c r="H555" s="323" t="s">
        <v>2716</v>
      </c>
      <c r="I555" s="323" t="s">
        <v>2255</v>
      </c>
    </row>
    <row r="556" spans="1:9" x14ac:dyDescent="0.25">
      <c r="A556" s="323" t="s">
        <v>2</v>
      </c>
      <c r="B556" s="323" t="s">
        <v>73</v>
      </c>
      <c r="C556" s="323">
        <v>207137024</v>
      </c>
      <c r="D556" s="323" t="s">
        <v>2744</v>
      </c>
      <c r="E556" s="323">
        <v>2023</v>
      </c>
      <c r="F556" s="323" t="s">
        <v>2253</v>
      </c>
      <c r="G556" s="323">
        <v>4</v>
      </c>
      <c r="H556" s="323" t="s">
        <v>2716</v>
      </c>
      <c r="I556" s="323" t="s">
        <v>2255</v>
      </c>
    </row>
    <row r="557" spans="1:9" x14ac:dyDescent="0.25">
      <c r="A557" s="323" t="s">
        <v>2</v>
      </c>
      <c r="B557" s="323" t="s">
        <v>99</v>
      </c>
      <c r="C557" s="323">
        <v>305437338</v>
      </c>
      <c r="D557" s="323" t="s">
        <v>2714</v>
      </c>
      <c r="E557" s="323">
        <v>2023</v>
      </c>
      <c r="F557" s="323" t="s">
        <v>2253</v>
      </c>
      <c r="G557" s="323">
        <v>1</v>
      </c>
      <c r="H557" s="323" t="s">
        <v>2716</v>
      </c>
      <c r="I557" s="323" t="s">
        <v>2255</v>
      </c>
    </row>
    <row r="558" spans="1:9" x14ac:dyDescent="0.25">
      <c r="A558" s="323" t="s">
        <v>2</v>
      </c>
      <c r="B558" s="323" t="s">
        <v>14</v>
      </c>
      <c r="C558" s="323">
        <v>207098294</v>
      </c>
      <c r="D558" s="323" t="s">
        <v>2745</v>
      </c>
      <c r="E558" s="323">
        <v>2023</v>
      </c>
      <c r="F558" s="323" t="s">
        <v>2253</v>
      </c>
      <c r="G558" s="323">
        <v>2</v>
      </c>
      <c r="H558" s="323" t="s">
        <v>2716</v>
      </c>
      <c r="I558" s="323" t="s">
        <v>2258</v>
      </c>
    </row>
    <row r="559" spans="1:9" x14ac:dyDescent="0.25">
      <c r="A559" s="323" t="s">
        <v>2</v>
      </c>
      <c r="B559" s="323" t="s">
        <v>2262</v>
      </c>
      <c r="C559" s="323">
        <v>201126327</v>
      </c>
      <c r="D559" s="323" t="s">
        <v>2746</v>
      </c>
      <c r="E559" s="323">
        <v>2023</v>
      </c>
      <c r="F559" s="323" t="s">
        <v>2253</v>
      </c>
      <c r="G559" s="323">
        <v>4</v>
      </c>
      <c r="H559" s="323" t="s">
        <v>2716</v>
      </c>
      <c r="I559" s="323" t="s">
        <v>2255</v>
      </c>
    </row>
    <row r="560" spans="1:9" x14ac:dyDescent="0.25">
      <c r="A560" s="323" t="s">
        <v>2</v>
      </c>
      <c r="B560" s="323" t="s">
        <v>12</v>
      </c>
      <c r="C560" s="323">
        <v>206945071</v>
      </c>
      <c r="D560" s="323" t="s">
        <v>2747</v>
      </c>
      <c r="E560" s="323">
        <v>2023</v>
      </c>
      <c r="F560" s="323" t="s">
        <v>2253</v>
      </c>
      <c r="G560" s="323">
        <v>4</v>
      </c>
      <c r="H560" s="323" t="s">
        <v>2716</v>
      </c>
      <c r="I560" s="323" t="s">
        <v>2255</v>
      </c>
    </row>
    <row r="561" spans="1:9" x14ac:dyDescent="0.25">
      <c r="A561" s="323" t="s">
        <v>2</v>
      </c>
      <c r="B561" s="323" t="s">
        <v>7</v>
      </c>
      <c r="C561" s="323">
        <v>206875817</v>
      </c>
      <c r="D561" s="323" t="s">
        <v>2748</v>
      </c>
      <c r="E561" s="323">
        <v>2023</v>
      </c>
      <c r="F561" s="323" t="s">
        <v>2253</v>
      </c>
      <c r="G561" s="323">
        <v>2</v>
      </c>
      <c r="H561" s="323" t="s">
        <v>2716</v>
      </c>
      <c r="I561" s="323" t="s">
        <v>2255</v>
      </c>
    </row>
    <row r="562" spans="1:9" x14ac:dyDescent="0.25">
      <c r="A562" s="323" t="s">
        <v>2</v>
      </c>
      <c r="B562" s="323" t="s">
        <v>14</v>
      </c>
      <c r="C562" s="323">
        <v>207052867</v>
      </c>
      <c r="D562" s="323" t="s">
        <v>2749</v>
      </c>
      <c r="E562" s="323">
        <v>2023</v>
      </c>
      <c r="F562" s="323" t="s">
        <v>2253</v>
      </c>
      <c r="G562" s="323">
        <v>3</v>
      </c>
      <c r="H562" s="323" t="s">
        <v>2716</v>
      </c>
      <c r="I562" s="323" t="s">
        <v>2258</v>
      </c>
    </row>
    <row r="563" spans="1:9" x14ac:dyDescent="0.25">
      <c r="A563" s="323" t="s">
        <v>2</v>
      </c>
      <c r="B563" s="323" t="s">
        <v>73</v>
      </c>
      <c r="C563" s="323">
        <v>305545149</v>
      </c>
      <c r="D563" s="323" t="s">
        <v>2750</v>
      </c>
      <c r="E563" s="323">
        <v>2023</v>
      </c>
      <c r="F563" s="323" t="s">
        <v>2253</v>
      </c>
      <c r="G563" s="323">
        <v>2</v>
      </c>
      <c r="H563" s="323" t="s">
        <v>2716</v>
      </c>
      <c r="I563" s="323" t="s">
        <v>2255</v>
      </c>
    </row>
    <row r="564" spans="1:9" x14ac:dyDescent="0.25">
      <c r="A564" s="323" t="s">
        <v>2</v>
      </c>
      <c r="B564" s="323" t="s">
        <v>73</v>
      </c>
      <c r="C564" s="323">
        <v>305545149</v>
      </c>
      <c r="D564" s="323" t="s">
        <v>2750</v>
      </c>
      <c r="E564" s="323">
        <v>2023</v>
      </c>
      <c r="F564" s="323" t="s">
        <v>2253</v>
      </c>
      <c r="G564" s="323">
        <v>3</v>
      </c>
      <c r="H564" s="323" t="s">
        <v>2716</v>
      </c>
      <c r="I564" s="323" t="s">
        <v>2255</v>
      </c>
    </row>
    <row r="565" spans="1:9" x14ac:dyDescent="0.25">
      <c r="A565" s="323" t="s">
        <v>2</v>
      </c>
      <c r="B565" s="323" t="s">
        <v>2262</v>
      </c>
      <c r="C565" s="323">
        <v>306608914</v>
      </c>
      <c r="D565" s="323" t="s">
        <v>2379</v>
      </c>
      <c r="E565" s="323">
        <v>2023</v>
      </c>
      <c r="F565" s="323" t="s">
        <v>2253</v>
      </c>
      <c r="G565" s="323">
        <v>11</v>
      </c>
      <c r="H565" s="323" t="s">
        <v>2716</v>
      </c>
      <c r="I565" s="323" t="s">
        <v>2255</v>
      </c>
    </row>
    <row r="566" spans="1:9" x14ac:dyDescent="0.25">
      <c r="A566" s="323" t="s">
        <v>2</v>
      </c>
      <c r="B566" s="323" t="s">
        <v>14</v>
      </c>
      <c r="C566" s="323">
        <v>203303650</v>
      </c>
      <c r="D566" s="323" t="s">
        <v>2321</v>
      </c>
      <c r="E566" s="323">
        <v>2023</v>
      </c>
      <c r="F566" s="323" t="s">
        <v>2253</v>
      </c>
      <c r="G566" s="323">
        <v>5</v>
      </c>
      <c r="H566" s="323" t="s">
        <v>2716</v>
      </c>
      <c r="I566" s="323" t="s">
        <v>2258</v>
      </c>
    </row>
    <row r="567" spans="1:9" x14ac:dyDescent="0.25">
      <c r="A567" s="323" t="s">
        <v>2</v>
      </c>
      <c r="B567" s="323" t="s">
        <v>12</v>
      </c>
      <c r="C567" s="323">
        <v>203435811</v>
      </c>
      <c r="D567" s="323" t="s">
        <v>2508</v>
      </c>
      <c r="E567" s="323">
        <v>2023</v>
      </c>
      <c r="F567" s="323" t="s">
        <v>2253</v>
      </c>
      <c r="G567" s="323">
        <v>2</v>
      </c>
      <c r="H567" s="323" t="s">
        <v>2716</v>
      </c>
      <c r="I567" s="323" t="s">
        <v>2255</v>
      </c>
    </row>
    <row r="568" spans="1:9" x14ac:dyDescent="0.25">
      <c r="A568" s="323" t="s">
        <v>2</v>
      </c>
      <c r="B568" s="323" t="s">
        <v>99</v>
      </c>
      <c r="C568" s="323">
        <v>203274371</v>
      </c>
      <c r="D568" s="323" t="s">
        <v>2448</v>
      </c>
      <c r="E568" s="323">
        <v>2023</v>
      </c>
      <c r="F568" s="323" t="s">
        <v>2253</v>
      </c>
      <c r="G568" s="323">
        <v>3</v>
      </c>
      <c r="H568" s="323" t="s">
        <v>2716</v>
      </c>
      <c r="I568" s="323" t="s">
        <v>2255</v>
      </c>
    </row>
    <row r="569" spans="1:9" x14ac:dyDescent="0.25">
      <c r="A569" s="323" t="s">
        <v>2</v>
      </c>
      <c r="B569" s="323" t="s">
        <v>99</v>
      </c>
      <c r="C569" s="323">
        <v>206908156</v>
      </c>
      <c r="D569" s="323" t="s">
        <v>2369</v>
      </c>
      <c r="E569" s="323">
        <v>2023</v>
      </c>
      <c r="F569" s="323" t="s">
        <v>2253</v>
      </c>
      <c r="G569" s="323">
        <v>5</v>
      </c>
      <c r="H569" s="323" t="s">
        <v>2716</v>
      </c>
      <c r="I569" s="323" t="s">
        <v>2255</v>
      </c>
    </row>
    <row r="570" spans="1:9" x14ac:dyDescent="0.25">
      <c r="A570" s="323" t="s">
        <v>2</v>
      </c>
      <c r="B570" s="323" t="s">
        <v>12</v>
      </c>
      <c r="C570" s="323">
        <v>207085952</v>
      </c>
      <c r="D570" s="323" t="s">
        <v>2751</v>
      </c>
      <c r="E570" s="323">
        <v>2023</v>
      </c>
      <c r="F570" s="323" t="s">
        <v>2253</v>
      </c>
      <c r="G570" s="323">
        <v>5</v>
      </c>
      <c r="H570" s="323" t="s">
        <v>2716</v>
      </c>
      <c r="I570" s="323" t="s">
        <v>2255</v>
      </c>
    </row>
    <row r="571" spans="1:9" x14ac:dyDescent="0.25">
      <c r="A571" s="323" t="s">
        <v>2</v>
      </c>
      <c r="B571" s="323" t="s">
        <v>6</v>
      </c>
      <c r="C571" s="323">
        <v>206896481</v>
      </c>
      <c r="D571" s="323" t="s">
        <v>2752</v>
      </c>
      <c r="E571" s="323">
        <v>2023</v>
      </c>
      <c r="F571" s="323" t="s">
        <v>2253</v>
      </c>
      <c r="G571" s="323">
        <v>1</v>
      </c>
      <c r="H571" s="323" t="s">
        <v>2716</v>
      </c>
      <c r="I571" s="323" t="s">
        <v>2255</v>
      </c>
    </row>
    <row r="572" spans="1:9" x14ac:dyDescent="0.25">
      <c r="A572" s="323" t="s">
        <v>2</v>
      </c>
      <c r="B572" s="323" t="s">
        <v>12</v>
      </c>
      <c r="C572" s="323">
        <v>307998042</v>
      </c>
      <c r="D572" s="323" t="s">
        <v>2753</v>
      </c>
      <c r="E572" s="323">
        <v>2023</v>
      </c>
      <c r="F572" s="323" t="s">
        <v>2253</v>
      </c>
      <c r="G572" s="323">
        <v>3</v>
      </c>
      <c r="H572" s="323" t="s">
        <v>2716</v>
      </c>
      <c r="I572" s="323" t="s">
        <v>2255</v>
      </c>
    </row>
    <row r="573" spans="1:9" x14ac:dyDescent="0.25">
      <c r="A573" s="323" t="s">
        <v>2</v>
      </c>
      <c r="B573" s="323" t="s">
        <v>12</v>
      </c>
      <c r="C573" s="323">
        <v>201553674</v>
      </c>
      <c r="D573" s="323" t="s">
        <v>2485</v>
      </c>
      <c r="E573" s="323">
        <v>2023</v>
      </c>
      <c r="F573" s="323" t="s">
        <v>2253</v>
      </c>
      <c r="G573" s="323">
        <v>4</v>
      </c>
      <c r="H573" s="323" t="s">
        <v>2716</v>
      </c>
      <c r="I573" s="323" t="s">
        <v>2255</v>
      </c>
    </row>
    <row r="574" spans="1:9" x14ac:dyDescent="0.25">
      <c r="A574" s="323" t="s">
        <v>2</v>
      </c>
      <c r="B574" s="323" t="s">
        <v>10</v>
      </c>
      <c r="C574" s="323">
        <v>203315177</v>
      </c>
      <c r="D574" s="323" t="s">
        <v>2458</v>
      </c>
      <c r="E574" s="323">
        <v>2023</v>
      </c>
      <c r="F574" s="323" t="s">
        <v>2253</v>
      </c>
      <c r="G574" s="323">
        <v>1</v>
      </c>
      <c r="H574" s="323" t="s">
        <v>2716</v>
      </c>
      <c r="I574" s="323" t="s">
        <v>2255</v>
      </c>
    </row>
    <row r="575" spans="1:9" x14ac:dyDescent="0.25">
      <c r="A575" s="323" t="s">
        <v>2</v>
      </c>
      <c r="B575" s="323" t="s">
        <v>6</v>
      </c>
      <c r="C575" s="323">
        <v>305475426</v>
      </c>
      <c r="D575" s="323" t="s">
        <v>2754</v>
      </c>
      <c r="E575" s="323">
        <v>2023</v>
      </c>
      <c r="F575" s="323" t="s">
        <v>2253</v>
      </c>
      <c r="G575" s="323">
        <v>2</v>
      </c>
      <c r="H575" s="323" t="s">
        <v>2716</v>
      </c>
      <c r="I575" s="323" t="s">
        <v>2255</v>
      </c>
    </row>
    <row r="576" spans="1:9" x14ac:dyDescent="0.25">
      <c r="A576" s="323" t="s">
        <v>2</v>
      </c>
      <c r="B576" s="323" t="s">
        <v>2262</v>
      </c>
      <c r="C576" s="323">
        <v>305077478</v>
      </c>
      <c r="D576" s="323" t="s">
        <v>2755</v>
      </c>
      <c r="E576" s="323">
        <v>2023</v>
      </c>
      <c r="F576" s="323" t="s">
        <v>2253</v>
      </c>
      <c r="G576" s="323">
        <v>2</v>
      </c>
      <c r="H576" s="323" t="s">
        <v>2716</v>
      </c>
      <c r="I576" s="323" t="s">
        <v>2255</v>
      </c>
    </row>
    <row r="577" spans="1:9" x14ac:dyDescent="0.25">
      <c r="A577" s="323" t="s">
        <v>2</v>
      </c>
      <c r="B577" s="323" t="s">
        <v>12</v>
      </c>
      <c r="C577" s="323">
        <v>203402837</v>
      </c>
      <c r="D577" s="323" t="s">
        <v>2756</v>
      </c>
      <c r="E577" s="323">
        <v>2023</v>
      </c>
      <c r="F577" s="323" t="s">
        <v>2253</v>
      </c>
      <c r="G577" s="323">
        <v>2</v>
      </c>
      <c r="H577" s="323" t="s">
        <v>2716</v>
      </c>
      <c r="I577" s="323" t="s">
        <v>2255</v>
      </c>
    </row>
    <row r="578" spans="1:9" x14ac:dyDescent="0.25">
      <c r="A578" s="323" t="s">
        <v>2</v>
      </c>
      <c r="B578" s="323" t="s">
        <v>12</v>
      </c>
      <c r="C578" s="323">
        <v>203312205</v>
      </c>
      <c r="D578" s="323" t="s">
        <v>2502</v>
      </c>
      <c r="E578" s="323">
        <v>2023</v>
      </c>
      <c r="F578" s="323" t="s">
        <v>2253</v>
      </c>
      <c r="G578" s="323">
        <v>4</v>
      </c>
      <c r="H578" s="323" t="s">
        <v>2716</v>
      </c>
      <c r="I578" s="323" t="s">
        <v>2255</v>
      </c>
    </row>
    <row r="579" spans="1:9" x14ac:dyDescent="0.25">
      <c r="A579" s="323" t="s">
        <v>2</v>
      </c>
      <c r="B579" s="323" t="s">
        <v>6</v>
      </c>
      <c r="C579" s="323">
        <v>202621597</v>
      </c>
      <c r="D579" s="323" t="s">
        <v>2757</v>
      </c>
      <c r="E579" s="323">
        <v>2023</v>
      </c>
      <c r="F579" s="323" t="s">
        <v>2253</v>
      </c>
      <c r="G579" s="323">
        <v>3</v>
      </c>
      <c r="H579" s="323" t="s">
        <v>2716</v>
      </c>
      <c r="I579" s="323" t="s">
        <v>2255</v>
      </c>
    </row>
    <row r="580" spans="1:9" x14ac:dyDescent="0.25">
      <c r="A580" s="323" t="s">
        <v>2</v>
      </c>
      <c r="B580" s="323" t="s">
        <v>5</v>
      </c>
      <c r="C580" s="323">
        <v>206891229</v>
      </c>
      <c r="D580" s="323" t="s">
        <v>2758</v>
      </c>
      <c r="E580" s="323">
        <v>2023</v>
      </c>
      <c r="F580" s="323" t="s">
        <v>2253</v>
      </c>
      <c r="G580" s="323">
        <v>2</v>
      </c>
      <c r="H580" s="323" t="s">
        <v>2716</v>
      </c>
      <c r="I580" s="323" t="s">
        <v>2255</v>
      </c>
    </row>
    <row r="581" spans="1:9" x14ac:dyDescent="0.25">
      <c r="A581" s="323" t="s">
        <v>2</v>
      </c>
      <c r="B581" s="323" t="s">
        <v>3</v>
      </c>
      <c r="C581" s="323">
        <v>203491919</v>
      </c>
      <c r="D581" s="323" t="s">
        <v>2536</v>
      </c>
      <c r="E581" s="323">
        <v>2023</v>
      </c>
      <c r="F581" s="323" t="s">
        <v>2253</v>
      </c>
      <c r="G581" s="323">
        <v>2</v>
      </c>
      <c r="H581" s="323" t="s">
        <v>2716</v>
      </c>
      <c r="I581" s="323" t="s">
        <v>2255</v>
      </c>
    </row>
    <row r="582" spans="1:9" x14ac:dyDescent="0.25">
      <c r="A582" s="323" t="s">
        <v>2</v>
      </c>
      <c r="B582" s="323" t="s">
        <v>8</v>
      </c>
      <c r="C582" s="323">
        <v>206906032</v>
      </c>
      <c r="D582" s="323" t="s">
        <v>2677</v>
      </c>
      <c r="E582" s="323">
        <v>2023</v>
      </c>
      <c r="F582" s="323" t="s">
        <v>2253</v>
      </c>
      <c r="G582" s="323">
        <v>2</v>
      </c>
      <c r="H582" s="323" t="s">
        <v>2716</v>
      </c>
      <c r="I582" s="323" t="s">
        <v>2255</v>
      </c>
    </row>
    <row r="583" spans="1:9" x14ac:dyDescent="0.25">
      <c r="A583" s="323" t="s">
        <v>2</v>
      </c>
      <c r="B583" s="323" t="s">
        <v>14</v>
      </c>
      <c r="C583" s="323">
        <v>305397246</v>
      </c>
      <c r="D583" s="323" t="s">
        <v>2759</v>
      </c>
      <c r="E583" s="323">
        <v>2023</v>
      </c>
      <c r="F583" s="323" t="s">
        <v>2253</v>
      </c>
      <c r="G583" s="323">
        <v>2</v>
      </c>
      <c r="H583" s="323" t="s">
        <v>2716</v>
      </c>
      <c r="I583" s="323" t="s">
        <v>2258</v>
      </c>
    </row>
    <row r="584" spans="1:9" x14ac:dyDescent="0.25">
      <c r="A584" s="323" t="s">
        <v>2</v>
      </c>
      <c r="B584" s="323" t="s">
        <v>14</v>
      </c>
      <c r="C584" s="323">
        <v>207098294</v>
      </c>
      <c r="D584" s="323" t="s">
        <v>2745</v>
      </c>
      <c r="E584" s="323">
        <v>2023</v>
      </c>
      <c r="F584" s="323" t="s">
        <v>2253</v>
      </c>
      <c r="G584" s="323">
        <v>3</v>
      </c>
      <c r="H584" s="323" t="s">
        <v>2716</v>
      </c>
      <c r="I584" s="323" t="s">
        <v>2258</v>
      </c>
    </row>
    <row r="585" spans="1:9" x14ac:dyDescent="0.25">
      <c r="A585" s="323" t="s">
        <v>2</v>
      </c>
      <c r="B585" s="323" t="s">
        <v>10</v>
      </c>
      <c r="C585" s="323">
        <v>201452895</v>
      </c>
      <c r="D585" s="323" t="s">
        <v>2760</v>
      </c>
      <c r="E585" s="323">
        <v>2023</v>
      </c>
      <c r="F585" s="323" t="s">
        <v>2253</v>
      </c>
      <c r="G585" s="323">
        <v>4</v>
      </c>
      <c r="H585" s="323" t="s">
        <v>2716</v>
      </c>
      <c r="I585" s="323" t="s">
        <v>2255</v>
      </c>
    </row>
    <row r="586" spans="1:9" x14ac:dyDescent="0.25">
      <c r="A586" s="323" t="s">
        <v>2</v>
      </c>
      <c r="B586" s="323" t="s">
        <v>2289</v>
      </c>
      <c r="C586" s="323">
        <v>203162234</v>
      </c>
      <c r="D586" s="323" t="s">
        <v>2477</v>
      </c>
      <c r="E586" s="323">
        <v>2023</v>
      </c>
      <c r="F586" s="323" t="s">
        <v>2253</v>
      </c>
      <c r="G586" s="323">
        <v>1</v>
      </c>
      <c r="H586" s="323" t="s">
        <v>2716</v>
      </c>
      <c r="I586" s="323" t="s">
        <v>2255</v>
      </c>
    </row>
    <row r="587" spans="1:9" x14ac:dyDescent="0.25">
      <c r="A587" s="323" t="s">
        <v>2</v>
      </c>
      <c r="B587" s="323" t="s">
        <v>2256</v>
      </c>
      <c r="C587" s="323">
        <v>200419706</v>
      </c>
      <c r="D587" s="323" t="s">
        <v>2761</v>
      </c>
      <c r="E587" s="323">
        <v>2023</v>
      </c>
      <c r="F587" s="323" t="s">
        <v>2253</v>
      </c>
      <c r="G587" s="323">
        <v>1</v>
      </c>
      <c r="H587" s="323" t="s">
        <v>2716</v>
      </c>
      <c r="I587" s="323" t="s">
        <v>2258</v>
      </c>
    </row>
    <row r="588" spans="1:9" x14ac:dyDescent="0.25">
      <c r="A588" s="323" t="s">
        <v>2</v>
      </c>
      <c r="B588" s="323" t="s">
        <v>2262</v>
      </c>
      <c r="C588" s="323">
        <v>200206529</v>
      </c>
      <c r="D588" s="323" t="s">
        <v>2762</v>
      </c>
      <c r="E588" s="323">
        <v>2023</v>
      </c>
      <c r="F588" s="323" t="s">
        <v>2253</v>
      </c>
      <c r="G588" s="323">
        <v>1</v>
      </c>
      <c r="H588" s="323" t="s">
        <v>2716</v>
      </c>
      <c r="I588" s="323" t="s">
        <v>2255</v>
      </c>
    </row>
    <row r="589" spans="1:9" x14ac:dyDescent="0.25">
      <c r="A589" s="323" t="s">
        <v>2</v>
      </c>
      <c r="B589" s="323" t="s">
        <v>5</v>
      </c>
      <c r="C589" s="323">
        <v>309872364</v>
      </c>
      <c r="D589" s="323" t="s">
        <v>2763</v>
      </c>
      <c r="E589" s="323">
        <v>2023</v>
      </c>
      <c r="F589" s="323" t="s">
        <v>2253</v>
      </c>
      <c r="G589" s="323">
        <v>1</v>
      </c>
      <c r="H589" s="323" t="s">
        <v>2716</v>
      </c>
      <c r="I589" s="323" t="s">
        <v>2255</v>
      </c>
    </row>
    <row r="590" spans="1:9" x14ac:dyDescent="0.25">
      <c r="A590" s="323" t="s">
        <v>2</v>
      </c>
      <c r="B590" s="323" t="s">
        <v>2256</v>
      </c>
      <c r="C590" s="323">
        <v>203373304</v>
      </c>
      <c r="D590" s="323" t="s">
        <v>2764</v>
      </c>
      <c r="E590" s="323">
        <v>2023</v>
      </c>
      <c r="F590" s="323" t="s">
        <v>2253</v>
      </c>
      <c r="G590" s="323">
        <v>4</v>
      </c>
      <c r="H590" s="323" t="s">
        <v>2716</v>
      </c>
      <c r="I590" s="323" t="s">
        <v>2258</v>
      </c>
    </row>
    <row r="591" spans="1:9" x14ac:dyDescent="0.25">
      <c r="A591" s="323" t="s">
        <v>2</v>
      </c>
      <c r="B591" s="323" t="s">
        <v>2262</v>
      </c>
      <c r="C591" s="323">
        <v>305062402</v>
      </c>
      <c r="D591" s="323" t="s">
        <v>2765</v>
      </c>
      <c r="E591" s="323">
        <v>2023</v>
      </c>
      <c r="F591" s="323" t="s">
        <v>2253</v>
      </c>
      <c r="G591" s="323">
        <v>1</v>
      </c>
      <c r="H591" s="323" t="s">
        <v>2716</v>
      </c>
      <c r="I591" s="323" t="s">
        <v>2255</v>
      </c>
    </row>
    <row r="592" spans="1:9" x14ac:dyDescent="0.25">
      <c r="A592" s="323" t="s">
        <v>2</v>
      </c>
      <c r="B592" s="323" t="s">
        <v>2289</v>
      </c>
      <c r="C592" s="323">
        <v>306688563</v>
      </c>
      <c r="D592" s="323" t="s">
        <v>2476</v>
      </c>
      <c r="E592" s="323">
        <v>2023</v>
      </c>
      <c r="F592" s="323" t="s">
        <v>2253</v>
      </c>
      <c r="G592" s="323">
        <v>3</v>
      </c>
      <c r="H592" s="323" t="s">
        <v>2716</v>
      </c>
      <c r="I592" s="323" t="s">
        <v>2255</v>
      </c>
    </row>
    <row r="593" spans="1:9" x14ac:dyDescent="0.25">
      <c r="A593" s="323" t="s">
        <v>2</v>
      </c>
      <c r="B593" s="323" t="s">
        <v>12</v>
      </c>
      <c r="C593" s="323">
        <v>203424951</v>
      </c>
      <c r="D593" s="323" t="s">
        <v>2395</v>
      </c>
      <c r="E593" s="323">
        <v>2023</v>
      </c>
      <c r="F593" s="323" t="s">
        <v>2253</v>
      </c>
      <c r="G593" s="323">
        <v>5</v>
      </c>
      <c r="H593" s="323" t="s">
        <v>2716</v>
      </c>
      <c r="I593" s="323" t="s">
        <v>2255</v>
      </c>
    </row>
    <row r="594" spans="1:9" x14ac:dyDescent="0.25">
      <c r="A594" s="323" t="s">
        <v>2</v>
      </c>
      <c r="B594" s="323" t="s">
        <v>73</v>
      </c>
      <c r="C594" s="323">
        <v>305545149</v>
      </c>
      <c r="D594" s="323" t="s">
        <v>2750</v>
      </c>
      <c r="E594" s="323">
        <v>2023</v>
      </c>
      <c r="F594" s="323" t="s">
        <v>2253</v>
      </c>
      <c r="G594" s="323">
        <v>4</v>
      </c>
      <c r="H594" s="323" t="s">
        <v>2716</v>
      </c>
      <c r="I594" s="323" t="s">
        <v>2255</v>
      </c>
    </row>
    <row r="595" spans="1:9" x14ac:dyDescent="0.25">
      <c r="A595" s="323" t="s">
        <v>2</v>
      </c>
      <c r="B595" s="323" t="s">
        <v>6</v>
      </c>
      <c r="C595" s="323">
        <v>203281546</v>
      </c>
      <c r="D595" s="323" t="s">
        <v>2734</v>
      </c>
      <c r="E595" s="323">
        <v>2023</v>
      </c>
      <c r="F595" s="323" t="s">
        <v>2253</v>
      </c>
      <c r="G595" s="323">
        <v>2</v>
      </c>
      <c r="H595" s="323" t="s">
        <v>2716</v>
      </c>
      <c r="I595" s="323" t="s">
        <v>2255</v>
      </c>
    </row>
    <row r="596" spans="1:9" x14ac:dyDescent="0.25">
      <c r="A596" s="323" t="s">
        <v>2</v>
      </c>
      <c r="B596" s="323" t="s">
        <v>2256</v>
      </c>
      <c r="C596" s="323">
        <v>206882967</v>
      </c>
      <c r="D596" s="323" t="s">
        <v>2766</v>
      </c>
      <c r="E596" s="323">
        <v>2023</v>
      </c>
      <c r="F596" s="323" t="s">
        <v>2253</v>
      </c>
      <c r="G596" s="323">
        <v>1</v>
      </c>
      <c r="H596" s="323" t="s">
        <v>2716</v>
      </c>
      <c r="I596" s="323" t="s">
        <v>2258</v>
      </c>
    </row>
    <row r="597" spans="1:9" x14ac:dyDescent="0.25">
      <c r="A597" s="323" t="s">
        <v>2</v>
      </c>
      <c r="B597" s="323" t="s">
        <v>2262</v>
      </c>
      <c r="C597" s="323">
        <v>309217362</v>
      </c>
      <c r="D597" s="323" t="s">
        <v>2767</v>
      </c>
      <c r="E597" s="323">
        <v>2023</v>
      </c>
      <c r="F597" s="323" t="s">
        <v>2253</v>
      </c>
      <c r="G597" s="323">
        <v>2</v>
      </c>
      <c r="H597" s="323" t="s">
        <v>2716</v>
      </c>
      <c r="I597" s="323" t="s">
        <v>2255</v>
      </c>
    </row>
    <row r="598" spans="1:9" x14ac:dyDescent="0.25">
      <c r="A598" s="323" t="s">
        <v>2</v>
      </c>
      <c r="B598" s="323" t="s">
        <v>2289</v>
      </c>
      <c r="C598" s="323">
        <v>207087063</v>
      </c>
      <c r="D598" s="323" t="s">
        <v>2768</v>
      </c>
      <c r="E598" s="323">
        <v>2023</v>
      </c>
      <c r="F598" s="323" t="s">
        <v>2253</v>
      </c>
      <c r="G598" s="323">
        <v>1</v>
      </c>
      <c r="H598" s="323" t="s">
        <v>2716</v>
      </c>
      <c r="I598" s="323" t="s">
        <v>2255</v>
      </c>
    </row>
    <row r="599" spans="1:9" x14ac:dyDescent="0.25">
      <c r="A599" s="323" t="s">
        <v>2</v>
      </c>
      <c r="B599" s="323" t="s">
        <v>14</v>
      </c>
      <c r="C599" s="323">
        <v>203303643</v>
      </c>
      <c r="D599" s="323" t="s">
        <v>2319</v>
      </c>
      <c r="E599" s="323">
        <v>2023</v>
      </c>
      <c r="F599" s="323" t="s">
        <v>2253</v>
      </c>
      <c r="G599" s="323">
        <v>3</v>
      </c>
      <c r="H599" s="323" t="s">
        <v>2716</v>
      </c>
      <c r="I599" s="323" t="s">
        <v>2258</v>
      </c>
    </row>
    <row r="600" spans="1:9" x14ac:dyDescent="0.25">
      <c r="A600" s="323" t="s">
        <v>2</v>
      </c>
      <c r="B600" s="323" t="s">
        <v>3</v>
      </c>
      <c r="C600" s="323">
        <v>305915881</v>
      </c>
      <c r="D600" s="323" t="s">
        <v>2769</v>
      </c>
      <c r="E600" s="323">
        <v>2023</v>
      </c>
      <c r="F600" s="323" t="s">
        <v>2253</v>
      </c>
      <c r="G600" s="323">
        <v>1</v>
      </c>
      <c r="H600" s="323" t="s">
        <v>2716</v>
      </c>
      <c r="I600" s="323" t="s">
        <v>2255</v>
      </c>
    </row>
    <row r="601" spans="1:9" x14ac:dyDescent="0.25">
      <c r="A601" s="323" t="s">
        <v>2</v>
      </c>
      <c r="B601" s="323" t="s">
        <v>99</v>
      </c>
      <c r="C601" s="323">
        <v>305751770</v>
      </c>
      <c r="D601" s="323" t="s">
        <v>2770</v>
      </c>
      <c r="E601" s="323">
        <v>2023</v>
      </c>
      <c r="F601" s="323" t="s">
        <v>2253</v>
      </c>
      <c r="G601" s="323">
        <v>3</v>
      </c>
      <c r="H601" s="323" t="s">
        <v>2716</v>
      </c>
      <c r="I601" s="323" t="s">
        <v>2255</v>
      </c>
    </row>
    <row r="602" spans="1:9" x14ac:dyDescent="0.25">
      <c r="A602" s="323" t="s">
        <v>2</v>
      </c>
      <c r="B602" s="323" t="s">
        <v>2256</v>
      </c>
      <c r="C602" s="323">
        <v>203242997</v>
      </c>
      <c r="D602" s="323" t="s">
        <v>2771</v>
      </c>
      <c r="E602" s="323">
        <v>2023</v>
      </c>
      <c r="F602" s="323" t="s">
        <v>2253</v>
      </c>
      <c r="G602" s="323">
        <v>5</v>
      </c>
      <c r="H602" s="323" t="s">
        <v>2716</v>
      </c>
      <c r="I602" s="323" t="s">
        <v>2258</v>
      </c>
    </row>
    <row r="603" spans="1:9" x14ac:dyDescent="0.25">
      <c r="A603" s="323" t="s">
        <v>2</v>
      </c>
      <c r="B603" s="323" t="s">
        <v>2256</v>
      </c>
      <c r="C603" s="323">
        <v>206882950</v>
      </c>
      <c r="D603" s="323" t="s">
        <v>2331</v>
      </c>
      <c r="E603" s="323">
        <v>2023</v>
      </c>
      <c r="F603" s="323" t="s">
        <v>2253</v>
      </c>
      <c r="G603" s="323">
        <v>5</v>
      </c>
      <c r="H603" s="323" t="s">
        <v>2716</v>
      </c>
      <c r="I603" s="323" t="s">
        <v>2258</v>
      </c>
    </row>
    <row r="604" spans="1:9" x14ac:dyDescent="0.25">
      <c r="A604" s="323" t="s">
        <v>2</v>
      </c>
      <c r="B604" s="323" t="s">
        <v>73</v>
      </c>
      <c r="C604" s="323">
        <v>206976263</v>
      </c>
      <c r="D604" s="323" t="s">
        <v>2652</v>
      </c>
      <c r="E604" s="323">
        <v>2023</v>
      </c>
      <c r="F604" s="323" t="s">
        <v>2253</v>
      </c>
      <c r="G604" s="323">
        <v>3</v>
      </c>
      <c r="H604" s="323" t="s">
        <v>2716</v>
      </c>
      <c r="I604" s="323" t="s">
        <v>2255</v>
      </c>
    </row>
    <row r="605" spans="1:9" x14ac:dyDescent="0.25">
      <c r="A605" s="323" t="s">
        <v>2</v>
      </c>
      <c r="B605" s="323" t="s">
        <v>8</v>
      </c>
      <c r="C605" s="323">
        <v>206906095</v>
      </c>
      <c r="D605" s="323" t="s">
        <v>2772</v>
      </c>
      <c r="E605" s="323">
        <v>2023</v>
      </c>
      <c r="F605" s="323" t="s">
        <v>2253</v>
      </c>
      <c r="G605" s="323">
        <v>4</v>
      </c>
      <c r="H605" s="323" t="s">
        <v>2716</v>
      </c>
      <c r="I605" s="323" t="s">
        <v>2255</v>
      </c>
    </row>
    <row r="606" spans="1:9" x14ac:dyDescent="0.25">
      <c r="A606" s="323" t="s">
        <v>2</v>
      </c>
      <c r="B606" s="323" t="s">
        <v>2256</v>
      </c>
      <c r="C606" s="323">
        <v>203355089</v>
      </c>
      <c r="D606" s="323" t="s">
        <v>2581</v>
      </c>
      <c r="E606" s="323">
        <v>2023</v>
      </c>
      <c r="F606" s="323" t="s">
        <v>2253</v>
      </c>
      <c r="G606" s="323">
        <v>5</v>
      </c>
      <c r="H606" s="323" t="s">
        <v>2716</v>
      </c>
      <c r="I606" s="323" t="s">
        <v>2258</v>
      </c>
    </row>
    <row r="607" spans="1:9" x14ac:dyDescent="0.25">
      <c r="A607" s="323" t="s">
        <v>2</v>
      </c>
      <c r="B607" s="323" t="s">
        <v>3</v>
      </c>
      <c r="C607" s="323">
        <v>301163754</v>
      </c>
      <c r="D607" s="323" t="s">
        <v>2773</v>
      </c>
      <c r="E607" s="323">
        <v>2023</v>
      </c>
      <c r="F607" s="323" t="s">
        <v>2253</v>
      </c>
      <c r="G607" s="323">
        <v>5</v>
      </c>
      <c r="H607" s="323" t="s">
        <v>2716</v>
      </c>
      <c r="I607" s="323" t="s">
        <v>2255</v>
      </c>
    </row>
    <row r="608" spans="1:9" x14ac:dyDescent="0.25">
      <c r="A608" s="323" t="s">
        <v>2</v>
      </c>
      <c r="B608" s="323" t="s">
        <v>3</v>
      </c>
      <c r="C608" s="323">
        <v>300388331</v>
      </c>
      <c r="D608" s="323" t="s">
        <v>2774</v>
      </c>
      <c r="E608" s="323">
        <v>2023</v>
      </c>
      <c r="F608" s="323" t="s">
        <v>2253</v>
      </c>
      <c r="G608" s="323">
        <v>1</v>
      </c>
      <c r="H608" s="323" t="s">
        <v>2716</v>
      </c>
      <c r="I608" s="323" t="s">
        <v>2255</v>
      </c>
    </row>
    <row r="609" spans="1:9" x14ac:dyDescent="0.25">
      <c r="A609" s="323" t="s">
        <v>2</v>
      </c>
      <c r="B609" s="323" t="s">
        <v>6</v>
      </c>
      <c r="C609" s="323">
        <v>203276495</v>
      </c>
      <c r="D609" s="323" t="s">
        <v>2775</v>
      </c>
      <c r="E609" s="323">
        <v>2023</v>
      </c>
      <c r="F609" s="323" t="s">
        <v>2253</v>
      </c>
      <c r="G609" s="323">
        <v>2</v>
      </c>
      <c r="H609" s="323" t="s">
        <v>2776</v>
      </c>
      <c r="I609" s="323" t="s">
        <v>2255</v>
      </c>
    </row>
    <row r="610" spans="1:9" x14ac:dyDescent="0.25">
      <c r="A610" s="323" t="s">
        <v>2</v>
      </c>
      <c r="B610" s="323" t="s">
        <v>5</v>
      </c>
      <c r="C610" s="323">
        <v>200426895</v>
      </c>
      <c r="D610" s="323" t="s">
        <v>2611</v>
      </c>
      <c r="E610" s="323">
        <v>2023</v>
      </c>
      <c r="F610" s="323" t="s">
        <v>2253</v>
      </c>
      <c r="G610" s="323">
        <v>3</v>
      </c>
      <c r="H610" s="323" t="s">
        <v>2776</v>
      </c>
      <c r="I610" s="323" t="s">
        <v>2255</v>
      </c>
    </row>
    <row r="611" spans="1:9" x14ac:dyDescent="0.25">
      <c r="A611" s="323" t="s">
        <v>2</v>
      </c>
      <c r="B611" s="323" t="s">
        <v>14</v>
      </c>
      <c r="C611" s="323">
        <v>203454639</v>
      </c>
      <c r="D611" s="323" t="s">
        <v>2777</v>
      </c>
      <c r="E611" s="323">
        <v>2023</v>
      </c>
      <c r="F611" s="323" t="s">
        <v>2253</v>
      </c>
      <c r="G611" s="323">
        <v>1</v>
      </c>
      <c r="H611" s="323" t="s">
        <v>2776</v>
      </c>
      <c r="I611" s="323" t="s">
        <v>2258</v>
      </c>
    </row>
    <row r="612" spans="1:9" x14ac:dyDescent="0.25">
      <c r="A612" s="323" t="s">
        <v>2</v>
      </c>
      <c r="B612" s="323" t="s">
        <v>14</v>
      </c>
      <c r="C612" s="323">
        <v>206943201</v>
      </c>
      <c r="D612" s="323" t="s">
        <v>2361</v>
      </c>
      <c r="E612" s="323">
        <v>2023</v>
      </c>
      <c r="F612" s="323" t="s">
        <v>2253</v>
      </c>
      <c r="G612" s="323">
        <v>1</v>
      </c>
      <c r="H612" s="323" t="s">
        <v>2776</v>
      </c>
      <c r="I612" s="323" t="s">
        <v>2258</v>
      </c>
    </row>
    <row r="613" spans="1:9" x14ac:dyDescent="0.25">
      <c r="A613" s="323" t="s">
        <v>2</v>
      </c>
      <c r="B613" s="323" t="s">
        <v>2262</v>
      </c>
      <c r="C613" s="323">
        <v>200206401</v>
      </c>
      <c r="D613" s="323" t="s">
        <v>2778</v>
      </c>
      <c r="E613" s="323">
        <v>2023</v>
      </c>
      <c r="F613" s="323" t="s">
        <v>2253</v>
      </c>
      <c r="G613" s="323">
        <v>2</v>
      </c>
      <c r="H613" s="323" t="s">
        <v>2776</v>
      </c>
      <c r="I613" s="323" t="s">
        <v>2255</v>
      </c>
    </row>
    <row r="614" spans="1:9" x14ac:dyDescent="0.25">
      <c r="A614" s="323" t="s">
        <v>2</v>
      </c>
      <c r="B614" s="323" t="s">
        <v>14</v>
      </c>
      <c r="C614" s="323">
        <v>206965633</v>
      </c>
      <c r="D614" s="323" t="s">
        <v>2779</v>
      </c>
      <c r="E614" s="323">
        <v>2023</v>
      </c>
      <c r="F614" s="323" t="s">
        <v>2253</v>
      </c>
      <c r="G614" s="323">
        <v>1</v>
      </c>
      <c r="H614" s="323" t="s">
        <v>2776</v>
      </c>
      <c r="I614" s="323" t="s">
        <v>2258</v>
      </c>
    </row>
    <row r="615" spans="1:9" x14ac:dyDescent="0.25">
      <c r="A615" s="323" t="s">
        <v>2</v>
      </c>
      <c r="B615" s="323" t="s">
        <v>5</v>
      </c>
      <c r="C615" s="323">
        <v>206959251</v>
      </c>
      <c r="D615" s="323" t="s">
        <v>2270</v>
      </c>
      <c r="E615" s="323">
        <v>2023</v>
      </c>
      <c r="F615" s="323" t="s">
        <v>2253</v>
      </c>
      <c r="G615" s="323">
        <v>3</v>
      </c>
      <c r="H615" s="323" t="s">
        <v>2776</v>
      </c>
      <c r="I615" s="323" t="s">
        <v>2255</v>
      </c>
    </row>
    <row r="616" spans="1:9" x14ac:dyDescent="0.25">
      <c r="A616" s="323" t="s">
        <v>2</v>
      </c>
      <c r="B616" s="323" t="s">
        <v>2262</v>
      </c>
      <c r="C616" s="323">
        <v>201126327</v>
      </c>
      <c r="D616" s="323" t="s">
        <v>2746</v>
      </c>
      <c r="E616" s="323">
        <v>2023</v>
      </c>
      <c r="F616" s="323" t="s">
        <v>2253</v>
      </c>
      <c r="G616" s="323">
        <v>5</v>
      </c>
      <c r="H616" s="323" t="s">
        <v>2776</v>
      </c>
      <c r="I616" s="323" t="s">
        <v>2255</v>
      </c>
    </row>
    <row r="617" spans="1:9" x14ac:dyDescent="0.25">
      <c r="A617" s="323" t="s">
        <v>2</v>
      </c>
      <c r="B617" s="323" t="s">
        <v>10</v>
      </c>
      <c r="C617" s="323">
        <v>200429607</v>
      </c>
      <c r="D617" s="323" t="s">
        <v>2780</v>
      </c>
      <c r="E617" s="323">
        <v>2023</v>
      </c>
      <c r="F617" s="323" t="s">
        <v>2253</v>
      </c>
      <c r="G617" s="323">
        <v>2</v>
      </c>
      <c r="H617" s="323" t="s">
        <v>2776</v>
      </c>
      <c r="I617" s="323" t="s">
        <v>2255</v>
      </c>
    </row>
    <row r="618" spans="1:9" x14ac:dyDescent="0.25">
      <c r="A618" s="323" t="s">
        <v>2</v>
      </c>
      <c r="B618" s="323" t="s">
        <v>3</v>
      </c>
      <c r="C618" s="323">
        <v>206848746</v>
      </c>
      <c r="D618" s="323" t="s">
        <v>2781</v>
      </c>
      <c r="E618" s="323">
        <v>2023</v>
      </c>
      <c r="F618" s="323" t="s">
        <v>2253</v>
      </c>
      <c r="G618" s="323">
        <v>1</v>
      </c>
      <c r="H618" s="323" t="s">
        <v>2776</v>
      </c>
      <c r="I618" s="323" t="s">
        <v>2255</v>
      </c>
    </row>
    <row r="619" spans="1:9" x14ac:dyDescent="0.25">
      <c r="A619" s="323" t="s">
        <v>2</v>
      </c>
      <c r="B619" s="323" t="s">
        <v>6</v>
      </c>
      <c r="C619" s="323">
        <v>205445236</v>
      </c>
      <c r="D619" s="323" t="s">
        <v>2271</v>
      </c>
      <c r="E619" s="323">
        <v>2023</v>
      </c>
      <c r="F619" s="323" t="s">
        <v>2253</v>
      </c>
      <c r="G619" s="323">
        <v>2</v>
      </c>
      <c r="H619" s="323" t="s">
        <v>2776</v>
      </c>
      <c r="I619" s="323" t="s">
        <v>2255</v>
      </c>
    </row>
    <row r="620" spans="1:9" x14ac:dyDescent="0.25">
      <c r="A620" s="323" t="s">
        <v>2</v>
      </c>
      <c r="B620" s="323" t="s">
        <v>14</v>
      </c>
      <c r="C620" s="323">
        <v>309866799</v>
      </c>
      <c r="D620" s="323" t="s">
        <v>2782</v>
      </c>
      <c r="E620" s="323">
        <v>2023</v>
      </c>
      <c r="F620" s="323" t="s">
        <v>2253</v>
      </c>
      <c r="G620" s="323">
        <v>1</v>
      </c>
      <c r="H620" s="323" t="s">
        <v>2776</v>
      </c>
      <c r="I620" s="323" t="s">
        <v>2258</v>
      </c>
    </row>
    <row r="621" spans="1:9" x14ac:dyDescent="0.25">
      <c r="A621" s="323" t="s">
        <v>2</v>
      </c>
      <c r="B621" s="323" t="s">
        <v>12</v>
      </c>
      <c r="C621" s="323">
        <v>201553674</v>
      </c>
      <c r="D621" s="323" t="s">
        <v>2485</v>
      </c>
      <c r="E621" s="323">
        <v>2023</v>
      </c>
      <c r="F621" s="323" t="s">
        <v>2253</v>
      </c>
      <c r="G621" s="323">
        <v>4</v>
      </c>
      <c r="H621" s="323" t="s">
        <v>2776</v>
      </c>
      <c r="I621" s="323" t="s">
        <v>2255</v>
      </c>
    </row>
    <row r="622" spans="1:9" x14ac:dyDescent="0.25">
      <c r="A622" s="323" t="s">
        <v>2</v>
      </c>
      <c r="B622" s="323" t="s">
        <v>10</v>
      </c>
      <c r="C622" s="323">
        <v>207097264</v>
      </c>
      <c r="D622" s="323" t="s">
        <v>2783</v>
      </c>
      <c r="E622" s="323">
        <v>2023</v>
      </c>
      <c r="F622" s="323" t="s">
        <v>2253</v>
      </c>
      <c r="G622" s="323">
        <v>1</v>
      </c>
      <c r="H622" s="323" t="s">
        <v>2776</v>
      </c>
      <c r="I622" s="323" t="s">
        <v>2255</v>
      </c>
    </row>
    <row r="623" spans="1:9" x14ac:dyDescent="0.25">
      <c r="A623" s="323" t="s">
        <v>2</v>
      </c>
      <c r="B623" s="323" t="s">
        <v>14</v>
      </c>
      <c r="C623" s="323">
        <v>207086358</v>
      </c>
      <c r="D623" s="323" t="s">
        <v>2784</v>
      </c>
      <c r="E623" s="323">
        <v>2023</v>
      </c>
      <c r="F623" s="323" t="s">
        <v>2253</v>
      </c>
      <c r="G623" s="323">
        <v>1</v>
      </c>
      <c r="H623" s="323" t="s">
        <v>2776</v>
      </c>
      <c r="I623" s="323" t="s">
        <v>2258</v>
      </c>
    </row>
    <row r="624" spans="1:9" x14ac:dyDescent="0.25">
      <c r="A624" s="323" t="s">
        <v>2</v>
      </c>
      <c r="B624" s="323" t="s">
        <v>73</v>
      </c>
      <c r="C624" s="323">
        <v>206976263</v>
      </c>
      <c r="D624" s="323" t="s">
        <v>2652</v>
      </c>
      <c r="E624" s="323">
        <v>2023</v>
      </c>
      <c r="F624" s="323" t="s">
        <v>2253</v>
      </c>
      <c r="G624" s="323">
        <v>5</v>
      </c>
      <c r="H624" s="323" t="s">
        <v>2776</v>
      </c>
      <c r="I624" s="323" t="s">
        <v>2255</v>
      </c>
    </row>
    <row r="625" spans="1:9" x14ac:dyDescent="0.25">
      <c r="A625" s="323" t="s">
        <v>2</v>
      </c>
      <c r="B625" s="323" t="s">
        <v>73</v>
      </c>
      <c r="C625" s="323">
        <v>206976263</v>
      </c>
      <c r="D625" s="323" t="s">
        <v>2652</v>
      </c>
      <c r="E625" s="323">
        <v>2023</v>
      </c>
      <c r="F625" s="323" t="s">
        <v>2253</v>
      </c>
      <c r="G625" s="323">
        <v>7</v>
      </c>
      <c r="H625" s="323" t="s">
        <v>2776</v>
      </c>
      <c r="I625" s="323" t="s">
        <v>2255</v>
      </c>
    </row>
    <row r="626" spans="1:9" x14ac:dyDescent="0.25">
      <c r="A626" s="323" t="s">
        <v>2</v>
      </c>
      <c r="B626" s="323" t="s">
        <v>12</v>
      </c>
      <c r="C626" s="323">
        <v>207321262</v>
      </c>
      <c r="D626" s="323" t="s">
        <v>2785</v>
      </c>
      <c r="E626" s="323">
        <v>2023</v>
      </c>
      <c r="F626" s="323" t="s">
        <v>2253</v>
      </c>
      <c r="G626" s="323">
        <v>1</v>
      </c>
      <c r="H626" s="323" t="s">
        <v>2776</v>
      </c>
      <c r="I626" s="323" t="s">
        <v>2255</v>
      </c>
    </row>
    <row r="627" spans="1:9" x14ac:dyDescent="0.25">
      <c r="A627" s="323" t="s">
        <v>2</v>
      </c>
      <c r="B627" s="323" t="s">
        <v>73</v>
      </c>
      <c r="C627" s="323">
        <v>307302496</v>
      </c>
      <c r="D627" s="323" t="s">
        <v>2786</v>
      </c>
      <c r="E627" s="323">
        <v>2023</v>
      </c>
      <c r="F627" s="323" t="s">
        <v>2253</v>
      </c>
      <c r="G627" s="323">
        <v>1</v>
      </c>
      <c r="H627" s="323" t="s">
        <v>2776</v>
      </c>
      <c r="I627" s="323" t="s">
        <v>2255</v>
      </c>
    </row>
    <row r="628" spans="1:9" x14ac:dyDescent="0.25">
      <c r="A628" s="323" t="s">
        <v>2</v>
      </c>
      <c r="B628" s="323" t="s">
        <v>14</v>
      </c>
      <c r="C628" s="323">
        <v>206976484</v>
      </c>
      <c r="D628" s="323" t="s">
        <v>2787</v>
      </c>
      <c r="E628" s="323">
        <v>2023</v>
      </c>
      <c r="F628" s="323" t="s">
        <v>2253</v>
      </c>
      <c r="G628" s="323">
        <v>5</v>
      </c>
      <c r="H628" s="323" t="s">
        <v>2776</v>
      </c>
      <c r="I628" s="323" t="s">
        <v>2258</v>
      </c>
    </row>
    <row r="629" spans="1:9" x14ac:dyDescent="0.25">
      <c r="A629" s="323" t="s">
        <v>2</v>
      </c>
      <c r="B629" s="323" t="s">
        <v>5</v>
      </c>
      <c r="C629" s="323">
        <v>206891054</v>
      </c>
      <c r="D629" s="323" t="s">
        <v>2788</v>
      </c>
      <c r="E629" s="323">
        <v>2023</v>
      </c>
      <c r="F629" s="323" t="s">
        <v>2253</v>
      </c>
      <c r="G629" s="323">
        <v>2</v>
      </c>
      <c r="H629" s="323" t="s">
        <v>2776</v>
      </c>
      <c r="I629" s="323" t="s">
        <v>2255</v>
      </c>
    </row>
    <row r="630" spans="1:9" x14ac:dyDescent="0.25">
      <c r="A630" s="323" t="s">
        <v>2</v>
      </c>
      <c r="B630" s="323" t="s">
        <v>2289</v>
      </c>
      <c r="C630" s="323">
        <v>206881311</v>
      </c>
      <c r="D630" s="323" t="s">
        <v>2314</v>
      </c>
      <c r="E630" s="323">
        <v>2023</v>
      </c>
      <c r="F630" s="323" t="s">
        <v>2253</v>
      </c>
      <c r="G630" s="323">
        <v>1</v>
      </c>
      <c r="H630" s="323" t="s">
        <v>2776</v>
      </c>
      <c r="I630" s="323" t="s">
        <v>2255</v>
      </c>
    </row>
    <row r="631" spans="1:9" x14ac:dyDescent="0.25">
      <c r="A631" s="323" t="s">
        <v>2</v>
      </c>
      <c r="B631" s="323" t="s">
        <v>3</v>
      </c>
      <c r="C631" s="323">
        <v>207103414</v>
      </c>
      <c r="D631" s="323" t="s">
        <v>2452</v>
      </c>
      <c r="E631" s="323">
        <v>2023</v>
      </c>
      <c r="F631" s="323" t="s">
        <v>2253</v>
      </c>
      <c r="G631" s="323">
        <v>4</v>
      </c>
      <c r="H631" s="323" t="s">
        <v>2776</v>
      </c>
      <c r="I631" s="323" t="s">
        <v>2255</v>
      </c>
    </row>
    <row r="632" spans="1:9" x14ac:dyDescent="0.25">
      <c r="A632" s="323" t="s">
        <v>2</v>
      </c>
      <c r="B632" s="323" t="s">
        <v>2256</v>
      </c>
      <c r="C632" s="323">
        <v>203826371</v>
      </c>
      <c r="D632" s="323" t="s">
        <v>2789</v>
      </c>
      <c r="E632" s="323">
        <v>2023</v>
      </c>
      <c r="F632" s="323" t="s">
        <v>2253</v>
      </c>
      <c r="G632" s="323">
        <v>1</v>
      </c>
      <c r="H632" s="323" t="s">
        <v>2776</v>
      </c>
      <c r="I632" s="323" t="s">
        <v>2258</v>
      </c>
    </row>
    <row r="633" spans="1:9" x14ac:dyDescent="0.25">
      <c r="A633" s="323" t="s">
        <v>2</v>
      </c>
      <c r="B633" s="323" t="s">
        <v>99</v>
      </c>
      <c r="C633" s="323">
        <v>201076477</v>
      </c>
      <c r="D633" s="323" t="s">
        <v>2790</v>
      </c>
      <c r="E633" s="323">
        <v>2023</v>
      </c>
      <c r="F633" s="323" t="s">
        <v>2253</v>
      </c>
      <c r="G633" s="323">
        <v>2</v>
      </c>
      <c r="H633" s="323" t="s">
        <v>2776</v>
      </c>
      <c r="I633" s="323" t="s">
        <v>2255</v>
      </c>
    </row>
    <row r="634" spans="1:9" x14ac:dyDescent="0.25">
      <c r="A634" s="323" t="s">
        <v>2</v>
      </c>
      <c r="B634" s="323" t="s">
        <v>99</v>
      </c>
      <c r="C634" s="323">
        <v>202232488</v>
      </c>
      <c r="D634" s="323" t="s">
        <v>2791</v>
      </c>
      <c r="E634" s="323">
        <v>2023</v>
      </c>
      <c r="F634" s="323" t="s">
        <v>2253</v>
      </c>
      <c r="G634" s="323">
        <v>85</v>
      </c>
      <c r="H634" s="323" t="s">
        <v>2776</v>
      </c>
      <c r="I634" s="323" t="s">
        <v>2255</v>
      </c>
    </row>
    <row r="635" spans="1:9" x14ac:dyDescent="0.25">
      <c r="A635" s="323" t="s">
        <v>2</v>
      </c>
      <c r="B635" s="323" t="s">
        <v>14</v>
      </c>
      <c r="C635" s="323">
        <v>203454661</v>
      </c>
      <c r="D635" s="323" t="s">
        <v>2292</v>
      </c>
      <c r="E635" s="323">
        <v>2023</v>
      </c>
      <c r="F635" s="323" t="s">
        <v>2253</v>
      </c>
      <c r="G635" s="323">
        <v>2</v>
      </c>
      <c r="H635" s="323" t="s">
        <v>2776</v>
      </c>
      <c r="I635" s="323" t="s">
        <v>2258</v>
      </c>
    </row>
    <row r="636" spans="1:9" x14ac:dyDescent="0.25">
      <c r="A636" s="323" t="s">
        <v>2</v>
      </c>
      <c r="B636" s="323" t="s">
        <v>73</v>
      </c>
      <c r="C636" s="323">
        <v>206976263</v>
      </c>
      <c r="D636" s="323" t="s">
        <v>2652</v>
      </c>
      <c r="E636" s="323">
        <v>2023</v>
      </c>
      <c r="F636" s="323" t="s">
        <v>2253</v>
      </c>
      <c r="G636" s="323">
        <v>4</v>
      </c>
      <c r="H636" s="323" t="s">
        <v>2776</v>
      </c>
      <c r="I636" s="323" t="s">
        <v>2255</v>
      </c>
    </row>
    <row r="637" spans="1:9" x14ac:dyDescent="0.25">
      <c r="A637" s="323" t="s">
        <v>2</v>
      </c>
      <c r="B637" s="323" t="s">
        <v>2256</v>
      </c>
      <c r="C637" s="323">
        <v>203355089</v>
      </c>
      <c r="D637" s="323" t="s">
        <v>2581</v>
      </c>
      <c r="E637" s="323">
        <v>2023</v>
      </c>
      <c r="F637" s="323" t="s">
        <v>2253</v>
      </c>
      <c r="G637" s="323">
        <v>4</v>
      </c>
      <c r="H637" s="323" t="s">
        <v>2776</v>
      </c>
      <c r="I637" s="323" t="s">
        <v>2258</v>
      </c>
    </row>
    <row r="638" spans="1:9" x14ac:dyDescent="0.25">
      <c r="A638" s="323" t="s">
        <v>2</v>
      </c>
      <c r="B638" s="323" t="s">
        <v>3</v>
      </c>
      <c r="C638" s="323">
        <v>305273259</v>
      </c>
      <c r="D638" s="323" t="s">
        <v>2792</v>
      </c>
      <c r="E638" s="323">
        <v>2023</v>
      </c>
      <c r="F638" s="323" t="s">
        <v>2253</v>
      </c>
      <c r="G638" s="323">
        <v>5</v>
      </c>
      <c r="H638" s="323" t="s">
        <v>2776</v>
      </c>
      <c r="I638" s="323" t="s">
        <v>2255</v>
      </c>
    </row>
    <row r="639" spans="1:9" x14ac:dyDescent="0.25">
      <c r="A639" s="323" t="s">
        <v>2</v>
      </c>
      <c r="B639" s="323" t="s">
        <v>3</v>
      </c>
      <c r="C639" s="323">
        <v>201989076</v>
      </c>
      <c r="D639" s="323" t="s">
        <v>2793</v>
      </c>
      <c r="E639" s="323">
        <v>2023</v>
      </c>
      <c r="F639" s="323" t="s">
        <v>2253</v>
      </c>
      <c r="G639" s="323">
        <v>17</v>
      </c>
      <c r="H639" s="323" t="s">
        <v>2776</v>
      </c>
      <c r="I639" s="323" t="s">
        <v>2255</v>
      </c>
    </row>
    <row r="640" spans="1:9" x14ac:dyDescent="0.25">
      <c r="A640" s="323" t="s">
        <v>2</v>
      </c>
      <c r="B640" s="323" t="s">
        <v>10</v>
      </c>
      <c r="C640" s="323">
        <v>203315081</v>
      </c>
      <c r="D640" s="323" t="s">
        <v>2398</v>
      </c>
      <c r="E640" s="323">
        <v>2023</v>
      </c>
      <c r="F640" s="323" t="s">
        <v>2253</v>
      </c>
      <c r="G640" s="323">
        <v>4</v>
      </c>
      <c r="H640" s="323" t="s">
        <v>2776</v>
      </c>
      <c r="I640" s="323" t="s">
        <v>2255</v>
      </c>
    </row>
    <row r="641" spans="1:10" x14ac:dyDescent="0.25">
      <c r="A641" s="323" t="s">
        <v>2</v>
      </c>
      <c r="B641" s="323" t="s">
        <v>99</v>
      </c>
      <c r="C641" s="323">
        <v>203274371</v>
      </c>
      <c r="D641" s="323" t="s">
        <v>2448</v>
      </c>
      <c r="E641" s="323">
        <v>2023</v>
      </c>
      <c r="F641" s="323" t="s">
        <v>2253</v>
      </c>
      <c r="G641" s="323">
        <v>4</v>
      </c>
      <c r="H641" s="323" t="s">
        <v>2776</v>
      </c>
      <c r="I641" s="323" t="s">
        <v>2255</v>
      </c>
    </row>
    <row r="642" spans="1:10" x14ac:dyDescent="0.25">
      <c r="A642" s="323" t="s">
        <v>2</v>
      </c>
      <c r="B642" s="323" t="s">
        <v>5</v>
      </c>
      <c r="C642" s="323">
        <v>203234817</v>
      </c>
      <c r="D642" s="323" t="s">
        <v>2794</v>
      </c>
      <c r="E642" s="323">
        <v>2023</v>
      </c>
      <c r="F642" s="323" t="s">
        <v>2253</v>
      </c>
      <c r="G642" s="323">
        <v>2</v>
      </c>
      <c r="H642" s="323" t="s">
        <v>2776</v>
      </c>
      <c r="I642" s="323" t="s">
        <v>2255</v>
      </c>
    </row>
    <row r="643" spans="1:10" x14ac:dyDescent="0.25">
      <c r="A643" s="323" t="s">
        <v>2</v>
      </c>
      <c r="B643" s="323" t="s">
        <v>2256</v>
      </c>
      <c r="C643" s="323">
        <v>203362570</v>
      </c>
      <c r="D643" s="323" t="s">
        <v>2795</v>
      </c>
      <c r="E643" s="323">
        <v>2023</v>
      </c>
      <c r="F643" s="323" t="s">
        <v>2253</v>
      </c>
      <c r="G643" s="323">
        <v>1</v>
      </c>
      <c r="H643" s="323" t="s">
        <v>2776</v>
      </c>
      <c r="I643" s="323" t="s">
        <v>2258</v>
      </c>
    </row>
    <row r="644" spans="1:10" x14ac:dyDescent="0.25">
      <c r="A644" s="323" t="s">
        <v>2</v>
      </c>
      <c r="B644" s="323" t="s">
        <v>5</v>
      </c>
      <c r="C644" s="323">
        <v>305862110</v>
      </c>
      <c r="D644" s="323" t="s">
        <v>2501</v>
      </c>
      <c r="E644" s="323">
        <v>2023</v>
      </c>
      <c r="F644" s="323" t="s">
        <v>2253</v>
      </c>
      <c r="G644" s="323">
        <v>4</v>
      </c>
      <c r="H644" s="323" t="s">
        <v>2776</v>
      </c>
      <c r="I644" s="323" t="s">
        <v>2255</v>
      </c>
    </row>
    <row r="645" spans="1:10" x14ac:dyDescent="0.25">
      <c r="A645" s="323" t="s">
        <v>2</v>
      </c>
      <c r="B645" s="323" t="s">
        <v>10</v>
      </c>
      <c r="C645" s="323">
        <v>305308710</v>
      </c>
      <c r="D645" s="323" t="s">
        <v>2796</v>
      </c>
      <c r="E645" s="323">
        <v>2023</v>
      </c>
      <c r="F645" s="323" t="s">
        <v>2253</v>
      </c>
      <c r="G645" s="323">
        <v>1</v>
      </c>
      <c r="H645" s="323" t="s">
        <v>2776</v>
      </c>
      <c r="I645" s="323" t="s">
        <v>2255</v>
      </c>
    </row>
    <row r="646" spans="1:10" x14ac:dyDescent="0.25">
      <c r="A646" s="323" t="s">
        <v>2</v>
      </c>
      <c r="B646" s="323" t="s">
        <v>6</v>
      </c>
      <c r="C646" s="323">
        <v>206919428</v>
      </c>
      <c r="D646" s="323" t="s">
        <v>2797</v>
      </c>
      <c r="E646" s="323">
        <v>2023</v>
      </c>
      <c r="F646" s="323" t="s">
        <v>2253</v>
      </c>
      <c r="G646" s="323">
        <v>2</v>
      </c>
      <c r="H646" s="323" t="s">
        <v>2776</v>
      </c>
      <c r="I646" s="323" t="s">
        <v>2255</v>
      </c>
    </row>
    <row r="647" spans="1:10" x14ac:dyDescent="0.25">
      <c r="A647" s="323" t="s">
        <v>2</v>
      </c>
      <c r="B647" s="323" t="s">
        <v>3</v>
      </c>
      <c r="C647" s="323">
        <v>201986950</v>
      </c>
      <c r="D647" s="323" t="s">
        <v>2798</v>
      </c>
      <c r="E647" s="323">
        <v>2023</v>
      </c>
      <c r="F647" s="323" t="s">
        <v>2253</v>
      </c>
      <c r="G647" s="323">
        <v>2</v>
      </c>
      <c r="H647" s="323" t="s">
        <v>2776</v>
      </c>
      <c r="I647" s="323" t="s">
        <v>2255</v>
      </c>
    </row>
    <row r="648" spans="1:10" x14ac:dyDescent="0.25">
      <c r="A648" s="323" t="s">
        <v>2</v>
      </c>
      <c r="B648" s="323" t="s">
        <v>3</v>
      </c>
      <c r="C648" s="323">
        <v>202087383</v>
      </c>
      <c r="D648" s="323" t="s">
        <v>2799</v>
      </c>
      <c r="E648" s="323">
        <v>2023</v>
      </c>
      <c r="F648" s="323" t="s">
        <v>2253</v>
      </c>
      <c r="G648" s="323">
        <v>4</v>
      </c>
      <c r="H648" s="323" t="s">
        <v>2776</v>
      </c>
      <c r="I648" s="323" t="s">
        <v>2255</v>
      </c>
    </row>
    <row r="649" spans="1:10" x14ac:dyDescent="0.25">
      <c r="A649" s="323" t="s">
        <v>2</v>
      </c>
      <c r="B649" s="323" t="s">
        <v>14</v>
      </c>
      <c r="C649" s="323">
        <v>206904906</v>
      </c>
      <c r="D649" s="323" t="s">
        <v>2607</v>
      </c>
      <c r="E649" s="323">
        <v>2023</v>
      </c>
      <c r="F649" s="323" t="s">
        <v>2253</v>
      </c>
      <c r="G649" s="323">
        <v>5</v>
      </c>
      <c r="H649" s="323" t="s">
        <v>2776</v>
      </c>
      <c r="I649" s="323" t="s">
        <v>2258</v>
      </c>
    </row>
    <row r="650" spans="1:10" x14ac:dyDescent="0.25">
      <c r="A650" s="323" t="s">
        <v>2</v>
      </c>
      <c r="B650" s="323" t="s">
        <v>12</v>
      </c>
      <c r="C650" s="323">
        <v>203312244</v>
      </c>
      <c r="D650" s="323" t="s">
        <v>2800</v>
      </c>
      <c r="E650" s="323">
        <v>2023</v>
      </c>
      <c r="F650" s="323" t="s">
        <v>2253</v>
      </c>
      <c r="G650" s="323">
        <v>4</v>
      </c>
      <c r="H650" s="323" t="s">
        <v>2776</v>
      </c>
      <c r="I650" s="323" t="s">
        <v>2255</v>
      </c>
    </row>
    <row r="651" spans="1:10" x14ac:dyDescent="0.25">
      <c r="A651" s="323" t="s">
        <v>2</v>
      </c>
      <c r="B651" s="323" t="s">
        <v>8</v>
      </c>
      <c r="C651" s="323">
        <v>305313935</v>
      </c>
      <c r="D651" s="323" t="s">
        <v>2801</v>
      </c>
      <c r="E651" s="323">
        <v>2023</v>
      </c>
      <c r="F651" s="323" t="s">
        <v>2253</v>
      </c>
      <c r="G651" s="323">
        <v>6</v>
      </c>
      <c r="H651" s="323" t="s">
        <v>2776</v>
      </c>
      <c r="I651" s="323" t="s">
        <v>2309</v>
      </c>
      <c r="J651" s="323" t="s">
        <v>2802</v>
      </c>
    </row>
    <row r="652" spans="1:10" x14ac:dyDescent="0.25">
      <c r="A652" s="323" t="s">
        <v>2</v>
      </c>
      <c r="B652" s="323" t="s">
        <v>73</v>
      </c>
      <c r="C652" s="323">
        <v>207098414</v>
      </c>
      <c r="D652" s="323" t="s">
        <v>2803</v>
      </c>
      <c r="E652" s="323">
        <v>2023</v>
      </c>
      <c r="F652" s="323" t="s">
        <v>2253</v>
      </c>
      <c r="G652" s="323">
        <v>1</v>
      </c>
      <c r="H652" s="323" t="s">
        <v>2776</v>
      </c>
      <c r="I652" s="323" t="s">
        <v>2255</v>
      </c>
    </row>
    <row r="653" spans="1:10" x14ac:dyDescent="0.25">
      <c r="A653" s="323" t="s">
        <v>2</v>
      </c>
      <c r="B653" s="323" t="s">
        <v>2262</v>
      </c>
      <c r="C653" s="323">
        <v>205207658</v>
      </c>
      <c r="D653" s="323" t="s">
        <v>2804</v>
      </c>
      <c r="E653" s="323">
        <v>2023</v>
      </c>
      <c r="F653" s="323" t="s">
        <v>2253</v>
      </c>
      <c r="G653" s="323">
        <v>4</v>
      </c>
      <c r="H653" s="323" t="s">
        <v>2776</v>
      </c>
      <c r="I653" s="323" t="s">
        <v>2255</v>
      </c>
    </row>
    <row r="654" spans="1:10" x14ac:dyDescent="0.25">
      <c r="A654" s="323" t="s">
        <v>2</v>
      </c>
      <c r="B654" s="323" t="s">
        <v>73</v>
      </c>
      <c r="C654" s="323">
        <v>207009127</v>
      </c>
      <c r="D654" s="323" t="s">
        <v>2805</v>
      </c>
      <c r="E654" s="323">
        <v>2023</v>
      </c>
      <c r="F654" s="323" t="s">
        <v>2253</v>
      </c>
      <c r="G654" s="323">
        <v>1</v>
      </c>
      <c r="H654" s="323" t="s">
        <v>2776</v>
      </c>
      <c r="I654" s="323" t="s">
        <v>2255</v>
      </c>
    </row>
    <row r="655" spans="1:10" x14ac:dyDescent="0.25">
      <c r="A655" s="323" t="s">
        <v>2</v>
      </c>
      <c r="B655" s="323" t="s">
        <v>2256</v>
      </c>
      <c r="C655" s="323">
        <v>203242997</v>
      </c>
      <c r="D655" s="323" t="s">
        <v>2771</v>
      </c>
      <c r="E655" s="323">
        <v>2023</v>
      </c>
      <c r="F655" s="323" t="s">
        <v>2253</v>
      </c>
      <c r="G655" s="323">
        <v>5</v>
      </c>
      <c r="H655" s="323" t="s">
        <v>2776</v>
      </c>
      <c r="I655" s="323" t="s">
        <v>2258</v>
      </c>
    </row>
    <row r="656" spans="1:10" x14ac:dyDescent="0.25">
      <c r="A656" s="323" t="s">
        <v>2</v>
      </c>
      <c r="B656" s="323" t="s">
        <v>73</v>
      </c>
      <c r="C656" s="323">
        <v>305545156</v>
      </c>
      <c r="D656" s="323" t="s">
        <v>2806</v>
      </c>
      <c r="E656" s="323">
        <v>2023</v>
      </c>
      <c r="F656" s="323" t="s">
        <v>2253</v>
      </c>
      <c r="G656" s="323">
        <v>1</v>
      </c>
      <c r="H656" s="323" t="s">
        <v>2776</v>
      </c>
      <c r="I656" s="323" t="s">
        <v>2255</v>
      </c>
    </row>
    <row r="657" spans="1:9" x14ac:dyDescent="0.25">
      <c r="A657" s="323" t="s">
        <v>2</v>
      </c>
      <c r="B657" s="323" t="s">
        <v>12</v>
      </c>
      <c r="C657" s="323">
        <v>206906293</v>
      </c>
      <c r="D657" s="323" t="s">
        <v>2301</v>
      </c>
      <c r="E657" s="323">
        <v>2023</v>
      </c>
      <c r="F657" s="323" t="s">
        <v>2253</v>
      </c>
      <c r="G657" s="323">
        <v>5</v>
      </c>
      <c r="H657" s="323" t="s">
        <v>2776</v>
      </c>
      <c r="I657" s="323" t="s">
        <v>2255</v>
      </c>
    </row>
    <row r="658" spans="1:9" x14ac:dyDescent="0.25">
      <c r="A658" s="323" t="s">
        <v>2</v>
      </c>
      <c r="B658" s="323" t="s">
        <v>3</v>
      </c>
      <c r="C658" s="323">
        <v>205767452</v>
      </c>
      <c r="D658" s="323" t="s">
        <v>2807</v>
      </c>
      <c r="E658" s="323">
        <v>2023</v>
      </c>
      <c r="F658" s="323" t="s">
        <v>2253</v>
      </c>
      <c r="G658" s="323">
        <v>40</v>
      </c>
      <c r="H658" s="323" t="s">
        <v>2776</v>
      </c>
      <c r="I658" s="323" t="s">
        <v>2255</v>
      </c>
    </row>
    <row r="659" spans="1:9" x14ac:dyDescent="0.25">
      <c r="A659" s="323" t="s">
        <v>2</v>
      </c>
      <c r="B659" s="323" t="s">
        <v>73</v>
      </c>
      <c r="C659" s="323">
        <v>206995098</v>
      </c>
      <c r="D659" s="323" t="s">
        <v>2808</v>
      </c>
      <c r="E659" s="323">
        <v>2023</v>
      </c>
      <c r="F659" s="323" t="s">
        <v>2253</v>
      </c>
      <c r="G659" s="323">
        <v>4</v>
      </c>
      <c r="H659" s="323" t="s">
        <v>2776</v>
      </c>
      <c r="I659" s="323" t="s">
        <v>2255</v>
      </c>
    </row>
    <row r="660" spans="1:9" x14ac:dyDescent="0.25">
      <c r="A660" s="323" t="s">
        <v>2</v>
      </c>
      <c r="B660" s="323" t="s">
        <v>3</v>
      </c>
      <c r="C660" s="323">
        <v>307682319</v>
      </c>
      <c r="D660" s="323" t="s">
        <v>2809</v>
      </c>
      <c r="E660" s="323">
        <v>2023</v>
      </c>
      <c r="F660" s="323" t="s">
        <v>2253</v>
      </c>
      <c r="G660" s="323">
        <v>5</v>
      </c>
      <c r="H660" s="323" t="s">
        <v>2776</v>
      </c>
      <c r="I660" s="323" t="s">
        <v>2255</v>
      </c>
    </row>
    <row r="661" spans="1:9" x14ac:dyDescent="0.25">
      <c r="A661" s="323" t="s">
        <v>2</v>
      </c>
      <c r="B661" s="323" t="s">
        <v>2262</v>
      </c>
      <c r="C661" s="323">
        <v>306700263</v>
      </c>
      <c r="D661" s="323" t="s">
        <v>2810</v>
      </c>
      <c r="E661" s="323">
        <v>2023</v>
      </c>
      <c r="F661" s="323" t="s">
        <v>2253</v>
      </c>
      <c r="G661" s="323">
        <v>7</v>
      </c>
      <c r="H661" s="323" t="s">
        <v>2776</v>
      </c>
      <c r="I661" s="323" t="s">
        <v>2255</v>
      </c>
    </row>
    <row r="662" spans="1:9" x14ac:dyDescent="0.25">
      <c r="A662" s="323" t="s">
        <v>2</v>
      </c>
      <c r="B662" s="323" t="s">
        <v>14</v>
      </c>
      <c r="C662" s="323">
        <v>207086341</v>
      </c>
      <c r="D662" s="323" t="s">
        <v>2811</v>
      </c>
      <c r="E662" s="323">
        <v>2023</v>
      </c>
      <c r="F662" s="323" t="s">
        <v>2253</v>
      </c>
      <c r="G662" s="323">
        <v>1</v>
      </c>
      <c r="H662" s="323" t="s">
        <v>2776</v>
      </c>
      <c r="I662" s="323" t="s">
        <v>2258</v>
      </c>
    </row>
    <row r="663" spans="1:9" x14ac:dyDescent="0.25">
      <c r="A663" s="323" t="s">
        <v>2</v>
      </c>
      <c r="B663" s="323" t="s">
        <v>2256</v>
      </c>
      <c r="C663" s="323">
        <v>206882950</v>
      </c>
      <c r="D663" s="323" t="s">
        <v>2331</v>
      </c>
      <c r="E663" s="323">
        <v>2023</v>
      </c>
      <c r="F663" s="323" t="s">
        <v>2253</v>
      </c>
      <c r="G663" s="323">
        <v>6</v>
      </c>
      <c r="H663" s="323" t="s">
        <v>2776</v>
      </c>
      <c r="I663" s="323" t="s">
        <v>2258</v>
      </c>
    </row>
    <row r="664" spans="1:9" x14ac:dyDescent="0.25">
      <c r="A664" s="323" t="s">
        <v>2</v>
      </c>
      <c r="B664" s="323" t="s">
        <v>3</v>
      </c>
      <c r="C664" s="323">
        <v>207026423</v>
      </c>
      <c r="D664" s="323" t="s">
        <v>2812</v>
      </c>
      <c r="E664" s="323">
        <v>2023</v>
      </c>
      <c r="F664" s="323" t="s">
        <v>2253</v>
      </c>
      <c r="G664" s="323">
        <v>2</v>
      </c>
      <c r="H664" s="323" t="s">
        <v>2776</v>
      </c>
      <c r="I664" s="323" t="s">
        <v>2255</v>
      </c>
    </row>
    <row r="665" spans="1:9" x14ac:dyDescent="0.25">
      <c r="A665" s="323" t="s">
        <v>2</v>
      </c>
      <c r="B665" s="323" t="s">
        <v>8</v>
      </c>
      <c r="C665" s="323">
        <v>308155229</v>
      </c>
      <c r="D665" s="323" t="s">
        <v>2813</v>
      </c>
      <c r="E665" s="323">
        <v>2023</v>
      </c>
      <c r="F665" s="323" t="s">
        <v>2253</v>
      </c>
      <c r="G665" s="323">
        <v>15</v>
      </c>
      <c r="H665" s="323" t="s">
        <v>2776</v>
      </c>
      <c r="I665" s="323" t="s">
        <v>2255</v>
      </c>
    </row>
    <row r="666" spans="1:9" x14ac:dyDescent="0.25">
      <c r="A666" s="323" t="s">
        <v>2</v>
      </c>
      <c r="B666" s="323" t="s">
        <v>2262</v>
      </c>
      <c r="C666" s="323">
        <v>305113266</v>
      </c>
      <c r="D666" s="323" t="s">
        <v>2814</v>
      </c>
      <c r="E666" s="323">
        <v>2023</v>
      </c>
      <c r="F666" s="323" t="s">
        <v>2253</v>
      </c>
      <c r="G666" s="323">
        <v>1</v>
      </c>
      <c r="H666" s="323" t="s">
        <v>2776</v>
      </c>
      <c r="I666" s="323" t="s">
        <v>2255</v>
      </c>
    </row>
    <row r="667" spans="1:9" x14ac:dyDescent="0.25">
      <c r="A667" s="323" t="s">
        <v>2</v>
      </c>
      <c r="B667" s="323" t="s">
        <v>73</v>
      </c>
      <c r="C667" s="323">
        <v>206976263</v>
      </c>
      <c r="D667" s="323" t="s">
        <v>2652</v>
      </c>
      <c r="E667" s="323">
        <v>2023</v>
      </c>
      <c r="F667" s="323" t="s">
        <v>2253</v>
      </c>
      <c r="G667" s="323">
        <v>2</v>
      </c>
      <c r="H667" s="323" t="s">
        <v>2776</v>
      </c>
      <c r="I667" s="323" t="s">
        <v>2255</v>
      </c>
    </row>
    <row r="668" spans="1:9" x14ac:dyDescent="0.25">
      <c r="A668" s="323" t="s">
        <v>2</v>
      </c>
      <c r="B668" s="323" t="s">
        <v>73</v>
      </c>
      <c r="C668" s="323">
        <v>307302489</v>
      </c>
      <c r="D668" s="323" t="s">
        <v>2815</v>
      </c>
      <c r="E668" s="323">
        <v>2023</v>
      </c>
      <c r="F668" s="323" t="s">
        <v>2253</v>
      </c>
      <c r="G668" s="323">
        <v>1</v>
      </c>
      <c r="H668" s="323" t="s">
        <v>2776</v>
      </c>
      <c r="I668" s="323" t="s">
        <v>2255</v>
      </c>
    </row>
    <row r="669" spans="1:9" x14ac:dyDescent="0.25">
      <c r="A669" s="323" t="s">
        <v>2</v>
      </c>
      <c r="B669" s="323" t="s">
        <v>5</v>
      </c>
      <c r="C669" s="323">
        <v>206891078</v>
      </c>
      <c r="D669" s="323" t="s">
        <v>2816</v>
      </c>
      <c r="E669" s="323">
        <v>2023</v>
      </c>
      <c r="F669" s="323" t="s">
        <v>2253</v>
      </c>
      <c r="G669" s="323">
        <v>2</v>
      </c>
      <c r="H669" s="323" t="s">
        <v>2776</v>
      </c>
      <c r="I669" s="323" t="s">
        <v>2255</v>
      </c>
    </row>
    <row r="670" spans="1:9" x14ac:dyDescent="0.25">
      <c r="A670" s="323" t="s">
        <v>2</v>
      </c>
      <c r="B670" s="323" t="s">
        <v>73</v>
      </c>
      <c r="C670" s="323">
        <v>204740360</v>
      </c>
      <c r="D670" s="323" t="s">
        <v>2817</v>
      </c>
      <c r="E670" s="323">
        <v>2023</v>
      </c>
      <c r="F670" s="323" t="s">
        <v>2253</v>
      </c>
      <c r="G670" s="323">
        <v>3</v>
      </c>
      <c r="H670" s="323" t="s">
        <v>2776</v>
      </c>
      <c r="I670" s="323" t="s">
        <v>2255</v>
      </c>
    </row>
    <row r="671" spans="1:9" x14ac:dyDescent="0.25">
      <c r="A671" s="323" t="s">
        <v>2</v>
      </c>
      <c r="B671" s="323" t="s">
        <v>5</v>
      </c>
      <c r="C671" s="323">
        <v>206891046</v>
      </c>
      <c r="D671" s="323" t="s">
        <v>2818</v>
      </c>
      <c r="E671" s="323">
        <v>2023</v>
      </c>
      <c r="F671" s="323" t="s">
        <v>2253</v>
      </c>
      <c r="G671" s="323">
        <v>3</v>
      </c>
      <c r="H671" s="323" t="s">
        <v>2776</v>
      </c>
      <c r="I671" s="323" t="s">
        <v>2255</v>
      </c>
    </row>
    <row r="672" spans="1:9" x14ac:dyDescent="0.25">
      <c r="A672" s="323" t="s">
        <v>2</v>
      </c>
      <c r="B672" s="323" t="s">
        <v>5</v>
      </c>
      <c r="C672" s="323">
        <v>203234856</v>
      </c>
      <c r="D672" s="323" t="s">
        <v>2819</v>
      </c>
      <c r="E672" s="323">
        <v>2023</v>
      </c>
      <c r="F672" s="323" t="s">
        <v>2253</v>
      </c>
      <c r="G672" s="323">
        <v>3</v>
      </c>
      <c r="H672" s="323" t="s">
        <v>2776</v>
      </c>
      <c r="I672" s="323" t="s">
        <v>2255</v>
      </c>
    </row>
    <row r="673" spans="1:9" x14ac:dyDescent="0.25">
      <c r="A673" s="323" t="s">
        <v>2</v>
      </c>
      <c r="B673" s="323" t="s">
        <v>2262</v>
      </c>
      <c r="C673" s="323">
        <v>201126381</v>
      </c>
      <c r="D673" s="323" t="s">
        <v>2695</v>
      </c>
      <c r="E673" s="323">
        <v>2023</v>
      </c>
      <c r="F673" s="323" t="s">
        <v>2253</v>
      </c>
      <c r="G673" s="323">
        <v>3</v>
      </c>
      <c r="H673" s="323" t="s">
        <v>2776</v>
      </c>
      <c r="I673" s="323" t="s">
        <v>2255</v>
      </c>
    </row>
    <row r="674" spans="1:9" x14ac:dyDescent="0.25">
      <c r="A674" s="323" t="s">
        <v>2</v>
      </c>
      <c r="B674" s="323" t="s">
        <v>6</v>
      </c>
      <c r="C674" s="323">
        <v>203281578</v>
      </c>
      <c r="D674" s="323" t="s">
        <v>2820</v>
      </c>
      <c r="E674" s="323">
        <v>2023</v>
      </c>
      <c r="F674" s="323" t="s">
        <v>2253</v>
      </c>
      <c r="G674" s="323">
        <v>3</v>
      </c>
      <c r="H674" s="323" t="s">
        <v>2776</v>
      </c>
      <c r="I674" s="323" t="s">
        <v>2255</v>
      </c>
    </row>
    <row r="675" spans="1:9" x14ac:dyDescent="0.25">
      <c r="A675" s="323" t="s">
        <v>2</v>
      </c>
      <c r="B675" s="323" t="s">
        <v>5</v>
      </c>
      <c r="C675" s="323">
        <v>206891157</v>
      </c>
      <c r="D675" s="323" t="s">
        <v>2821</v>
      </c>
      <c r="E675" s="323">
        <v>2023</v>
      </c>
      <c r="F675" s="323" t="s">
        <v>2253</v>
      </c>
      <c r="G675" s="323">
        <v>1</v>
      </c>
      <c r="H675" s="323" t="s">
        <v>2776</v>
      </c>
      <c r="I675" s="323" t="s">
        <v>2255</v>
      </c>
    </row>
    <row r="676" spans="1:9" x14ac:dyDescent="0.25">
      <c r="A676" s="323" t="s">
        <v>2</v>
      </c>
      <c r="B676" s="323" t="s">
        <v>5</v>
      </c>
      <c r="C676" s="323">
        <v>205378232</v>
      </c>
      <c r="D676" s="323" t="s">
        <v>2822</v>
      </c>
      <c r="E676" s="323">
        <v>2023</v>
      </c>
      <c r="F676" s="323" t="s">
        <v>2253</v>
      </c>
      <c r="G676" s="323">
        <v>2</v>
      </c>
      <c r="H676" s="323" t="s">
        <v>2776</v>
      </c>
      <c r="I676" s="323" t="s">
        <v>2255</v>
      </c>
    </row>
    <row r="677" spans="1:9" x14ac:dyDescent="0.25">
      <c r="A677" s="323" t="s">
        <v>2</v>
      </c>
      <c r="B677" s="323" t="s">
        <v>5</v>
      </c>
      <c r="C677" s="323">
        <v>206891196</v>
      </c>
      <c r="D677" s="323" t="s">
        <v>2823</v>
      </c>
      <c r="E677" s="323">
        <v>2023</v>
      </c>
      <c r="F677" s="323" t="s">
        <v>2253</v>
      </c>
      <c r="G677" s="323">
        <v>1</v>
      </c>
      <c r="H677" s="323" t="s">
        <v>2776</v>
      </c>
      <c r="I677" s="323" t="s">
        <v>2255</v>
      </c>
    </row>
    <row r="678" spans="1:9" x14ac:dyDescent="0.25">
      <c r="A678" s="323" t="s">
        <v>2</v>
      </c>
      <c r="B678" s="323" t="s">
        <v>5</v>
      </c>
      <c r="C678" s="323">
        <v>206891236</v>
      </c>
      <c r="D678" s="323" t="s">
        <v>2824</v>
      </c>
      <c r="E678" s="323">
        <v>2023</v>
      </c>
      <c r="F678" s="323" t="s">
        <v>2253</v>
      </c>
      <c r="G678" s="323">
        <v>3</v>
      </c>
      <c r="H678" s="323" t="s">
        <v>2776</v>
      </c>
      <c r="I678" s="323" t="s">
        <v>2255</v>
      </c>
    </row>
    <row r="679" spans="1:9" x14ac:dyDescent="0.25">
      <c r="A679" s="323" t="s">
        <v>2</v>
      </c>
      <c r="B679" s="323" t="s">
        <v>5</v>
      </c>
      <c r="C679" s="323">
        <v>206958965</v>
      </c>
      <c r="D679" s="323" t="s">
        <v>2825</v>
      </c>
      <c r="E679" s="323">
        <v>2023</v>
      </c>
      <c r="F679" s="323" t="s">
        <v>2253</v>
      </c>
      <c r="G679" s="323">
        <v>1</v>
      </c>
      <c r="H679" s="323" t="s">
        <v>2776</v>
      </c>
      <c r="I679" s="323" t="s">
        <v>2255</v>
      </c>
    </row>
    <row r="680" spans="1:9" x14ac:dyDescent="0.25">
      <c r="A680" s="323" t="s">
        <v>2</v>
      </c>
      <c r="B680" s="323" t="s">
        <v>14</v>
      </c>
      <c r="C680" s="323">
        <v>206904906</v>
      </c>
      <c r="D680" s="323" t="s">
        <v>2607</v>
      </c>
      <c r="E680" s="323">
        <v>2023</v>
      </c>
      <c r="F680" s="323" t="s">
        <v>2253</v>
      </c>
      <c r="G680" s="323">
        <v>4</v>
      </c>
      <c r="H680" s="323" t="s">
        <v>2776</v>
      </c>
      <c r="I680" s="323" t="s">
        <v>2258</v>
      </c>
    </row>
    <row r="681" spans="1:9" x14ac:dyDescent="0.25">
      <c r="A681" s="323" t="s">
        <v>2</v>
      </c>
      <c r="B681" s="323" t="s">
        <v>5</v>
      </c>
      <c r="C681" s="323">
        <v>206958973</v>
      </c>
      <c r="D681" s="323" t="s">
        <v>2826</v>
      </c>
      <c r="E681" s="323">
        <v>2023</v>
      </c>
      <c r="F681" s="323" t="s">
        <v>2253</v>
      </c>
      <c r="G681" s="323">
        <v>1</v>
      </c>
      <c r="H681" s="323" t="s">
        <v>2776</v>
      </c>
      <c r="I681" s="323" t="s">
        <v>2255</v>
      </c>
    </row>
    <row r="682" spans="1:9" x14ac:dyDescent="0.25">
      <c r="A682" s="323" t="s">
        <v>2</v>
      </c>
      <c r="B682" s="323" t="s">
        <v>5</v>
      </c>
      <c r="C682" s="323">
        <v>206959054</v>
      </c>
      <c r="D682" s="323" t="s">
        <v>2827</v>
      </c>
      <c r="E682" s="323">
        <v>2023</v>
      </c>
      <c r="F682" s="323" t="s">
        <v>2253</v>
      </c>
      <c r="G682" s="323">
        <v>1</v>
      </c>
      <c r="H682" s="323" t="s">
        <v>2776</v>
      </c>
      <c r="I682" s="323" t="s">
        <v>2255</v>
      </c>
    </row>
    <row r="683" spans="1:9" x14ac:dyDescent="0.25">
      <c r="A683" s="323" t="s">
        <v>2</v>
      </c>
      <c r="B683" s="323" t="s">
        <v>5</v>
      </c>
      <c r="C683" s="323">
        <v>206959039</v>
      </c>
      <c r="D683" s="323" t="s">
        <v>2828</v>
      </c>
      <c r="E683" s="323">
        <v>2023</v>
      </c>
      <c r="F683" s="323" t="s">
        <v>2253</v>
      </c>
      <c r="G683" s="323">
        <v>2</v>
      </c>
      <c r="H683" s="323" t="s">
        <v>2776</v>
      </c>
      <c r="I683" s="323" t="s">
        <v>2255</v>
      </c>
    </row>
    <row r="684" spans="1:9" x14ac:dyDescent="0.25">
      <c r="A684" s="323" t="s">
        <v>2</v>
      </c>
      <c r="B684" s="323" t="s">
        <v>5</v>
      </c>
      <c r="C684" s="323">
        <v>305745785</v>
      </c>
      <c r="D684" s="323" t="s">
        <v>2829</v>
      </c>
      <c r="E684" s="323">
        <v>2023</v>
      </c>
      <c r="F684" s="323" t="s">
        <v>2253</v>
      </c>
      <c r="G684" s="323">
        <v>1</v>
      </c>
      <c r="H684" s="323" t="s">
        <v>2776</v>
      </c>
      <c r="I684" s="323" t="s">
        <v>2255</v>
      </c>
    </row>
    <row r="685" spans="1:9" x14ac:dyDescent="0.25">
      <c r="A685" s="323" t="s">
        <v>2</v>
      </c>
      <c r="B685" s="323" t="s">
        <v>5</v>
      </c>
      <c r="C685" s="323">
        <v>206943827</v>
      </c>
      <c r="D685" s="323" t="s">
        <v>2361</v>
      </c>
      <c r="E685" s="323">
        <v>2023</v>
      </c>
      <c r="F685" s="323" t="s">
        <v>2253</v>
      </c>
      <c r="G685" s="323">
        <v>1</v>
      </c>
      <c r="H685" s="323" t="s">
        <v>2776</v>
      </c>
      <c r="I685" s="323" t="s">
        <v>2255</v>
      </c>
    </row>
    <row r="686" spans="1:9" x14ac:dyDescent="0.25">
      <c r="A686" s="323" t="s">
        <v>2</v>
      </c>
      <c r="B686" s="323" t="s">
        <v>5</v>
      </c>
      <c r="C686" s="323">
        <v>200426183</v>
      </c>
      <c r="D686" s="323" t="s">
        <v>2830</v>
      </c>
      <c r="E686" s="323">
        <v>2023</v>
      </c>
      <c r="F686" s="323" t="s">
        <v>2253</v>
      </c>
      <c r="G686" s="323">
        <v>5</v>
      </c>
      <c r="H686" s="323" t="s">
        <v>2776</v>
      </c>
      <c r="I686" s="323" t="s">
        <v>2255</v>
      </c>
    </row>
    <row r="687" spans="1:9" x14ac:dyDescent="0.25">
      <c r="A687" s="323" t="s">
        <v>2</v>
      </c>
      <c r="B687" s="323" t="s">
        <v>3</v>
      </c>
      <c r="C687" s="323">
        <v>201620916</v>
      </c>
      <c r="D687" s="323" t="s">
        <v>2831</v>
      </c>
      <c r="E687" s="323">
        <v>2023</v>
      </c>
      <c r="F687" s="323" t="s">
        <v>2253</v>
      </c>
      <c r="G687" s="323">
        <v>4</v>
      </c>
      <c r="H687" s="323" t="s">
        <v>2776</v>
      </c>
      <c r="I687" s="323" t="s">
        <v>2255</v>
      </c>
    </row>
    <row r="688" spans="1:9" x14ac:dyDescent="0.25">
      <c r="A688" s="323" t="s">
        <v>2</v>
      </c>
      <c r="B688" s="323" t="s">
        <v>12</v>
      </c>
      <c r="C688" s="323">
        <v>309218194</v>
      </c>
      <c r="D688" s="323" t="s">
        <v>2832</v>
      </c>
      <c r="E688" s="323">
        <v>2023</v>
      </c>
      <c r="F688" s="323" t="s">
        <v>2253</v>
      </c>
      <c r="G688" s="323">
        <v>1</v>
      </c>
      <c r="H688" s="323" t="s">
        <v>2776</v>
      </c>
      <c r="I688" s="323" t="s">
        <v>2255</v>
      </c>
    </row>
    <row r="689" spans="1:9" x14ac:dyDescent="0.25">
      <c r="A689" s="323" t="s">
        <v>2</v>
      </c>
      <c r="B689" s="323" t="s">
        <v>5</v>
      </c>
      <c r="C689" s="323">
        <v>205378249</v>
      </c>
      <c r="D689" s="323" t="s">
        <v>2677</v>
      </c>
      <c r="E689" s="323">
        <v>2023</v>
      </c>
      <c r="F689" s="323" t="s">
        <v>2253</v>
      </c>
      <c r="G689" s="323">
        <v>2</v>
      </c>
      <c r="H689" s="323" t="s">
        <v>2776</v>
      </c>
      <c r="I689" s="323" t="s">
        <v>2255</v>
      </c>
    </row>
    <row r="690" spans="1:9" x14ac:dyDescent="0.25">
      <c r="A690" s="323" t="s">
        <v>2</v>
      </c>
      <c r="B690" s="323" t="s">
        <v>3</v>
      </c>
      <c r="C690" s="323">
        <v>308892364</v>
      </c>
      <c r="D690" s="323" t="s">
        <v>2833</v>
      </c>
      <c r="E690" s="323">
        <v>2023</v>
      </c>
      <c r="F690" s="323" t="s">
        <v>2253</v>
      </c>
      <c r="G690" s="323">
        <v>3</v>
      </c>
      <c r="H690" s="323" t="s">
        <v>2776</v>
      </c>
      <c r="I690" s="323" t="s">
        <v>2255</v>
      </c>
    </row>
    <row r="691" spans="1:9" x14ac:dyDescent="0.25">
      <c r="A691" s="323" t="s">
        <v>2</v>
      </c>
      <c r="B691" s="323" t="s">
        <v>6</v>
      </c>
      <c r="C691" s="323">
        <v>310006025</v>
      </c>
      <c r="D691" s="323" t="s">
        <v>2834</v>
      </c>
      <c r="E691" s="323">
        <v>2023</v>
      </c>
      <c r="F691" s="323" t="s">
        <v>2253</v>
      </c>
      <c r="G691" s="323">
        <v>3</v>
      </c>
      <c r="H691" s="323" t="s">
        <v>2835</v>
      </c>
      <c r="I691" s="323" t="s">
        <v>2255</v>
      </c>
    </row>
    <row r="692" spans="1:9" x14ac:dyDescent="0.25">
      <c r="A692" s="323" t="s">
        <v>2</v>
      </c>
      <c r="B692" s="323" t="s">
        <v>8</v>
      </c>
      <c r="C692" s="323">
        <v>305313935</v>
      </c>
      <c r="D692" s="323" t="s">
        <v>2801</v>
      </c>
      <c r="E692" s="323">
        <v>2023</v>
      </c>
      <c r="F692" s="323" t="s">
        <v>2253</v>
      </c>
      <c r="G692" s="323">
        <v>6</v>
      </c>
      <c r="H692" s="323" t="s">
        <v>2835</v>
      </c>
      <c r="I692" s="323" t="s">
        <v>2255</v>
      </c>
    </row>
    <row r="693" spans="1:9" x14ac:dyDescent="0.25">
      <c r="A693" s="323" t="s">
        <v>2</v>
      </c>
      <c r="B693" s="323" t="s">
        <v>14</v>
      </c>
      <c r="C693" s="323">
        <v>201086171</v>
      </c>
      <c r="D693" s="323" t="s">
        <v>2836</v>
      </c>
      <c r="E693" s="323">
        <v>2023</v>
      </c>
      <c r="F693" s="323" t="s">
        <v>2253</v>
      </c>
      <c r="G693" s="323">
        <v>3</v>
      </c>
      <c r="H693" s="323" t="s">
        <v>2835</v>
      </c>
      <c r="I693" s="323" t="s">
        <v>2258</v>
      </c>
    </row>
    <row r="694" spans="1:9" x14ac:dyDescent="0.25">
      <c r="A694" s="323" t="s">
        <v>2</v>
      </c>
      <c r="B694" s="323" t="s">
        <v>14</v>
      </c>
      <c r="C694" s="323">
        <v>207098445</v>
      </c>
      <c r="D694" s="323" t="s">
        <v>2837</v>
      </c>
      <c r="E694" s="323">
        <v>2023</v>
      </c>
      <c r="F694" s="323" t="s">
        <v>2253</v>
      </c>
      <c r="G694" s="323">
        <v>1</v>
      </c>
      <c r="H694" s="323" t="s">
        <v>2835</v>
      </c>
      <c r="I694" s="323" t="s">
        <v>2258</v>
      </c>
    </row>
    <row r="695" spans="1:9" x14ac:dyDescent="0.25">
      <c r="A695" s="323" t="s">
        <v>2</v>
      </c>
      <c r="B695" s="323" t="s">
        <v>14</v>
      </c>
      <c r="C695" s="323">
        <v>207086373</v>
      </c>
      <c r="D695" s="323" t="s">
        <v>2838</v>
      </c>
      <c r="E695" s="323">
        <v>2023</v>
      </c>
      <c r="F695" s="323" t="s">
        <v>2253</v>
      </c>
      <c r="G695" s="323">
        <v>4</v>
      </c>
      <c r="H695" s="323" t="s">
        <v>2835</v>
      </c>
      <c r="I695" s="323" t="s">
        <v>2258</v>
      </c>
    </row>
    <row r="696" spans="1:9" x14ac:dyDescent="0.25">
      <c r="A696" s="323" t="s">
        <v>2</v>
      </c>
      <c r="B696" s="323" t="s">
        <v>12</v>
      </c>
      <c r="C696" s="323">
        <v>203416035</v>
      </c>
      <c r="D696" s="323" t="s">
        <v>2449</v>
      </c>
      <c r="E696" s="323">
        <v>2023</v>
      </c>
      <c r="F696" s="323" t="s">
        <v>2253</v>
      </c>
      <c r="G696" s="323">
        <v>3</v>
      </c>
      <c r="H696" s="323" t="s">
        <v>2835</v>
      </c>
      <c r="I696" s="323" t="s">
        <v>2255</v>
      </c>
    </row>
    <row r="697" spans="1:9" x14ac:dyDescent="0.25">
      <c r="A697" s="323" t="s">
        <v>2</v>
      </c>
      <c r="B697" s="323" t="s">
        <v>99</v>
      </c>
      <c r="C697" s="323">
        <v>206943881</v>
      </c>
      <c r="D697" s="323" t="s">
        <v>2839</v>
      </c>
      <c r="E697" s="323">
        <v>2023</v>
      </c>
      <c r="F697" s="323" t="s">
        <v>2253</v>
      </c>
      <c r="G697" s="323">
        <v>2</v>
      </c>
      <c r="H697" s="323" t="s">
        <v>2835</v>
      </c>
      <c r="I697" s="323" t="s">
        <v>2255</v>
      </c>
    </row>
    <row r="698" spans="1:9" x14ac:dyDescent="0.25">
      <c r="A698" s="323" t="s">
        <v>2</v>
      </c>
      <c r="B698" s="323" t="s">
        <v>5</v>
      </c>
      <c r="C698" s="323">
        <v>206892377</v>
      </c>
      <c r="D698" s="323" t="s">
        <v>2480</v>
      </c>
      <c r="E698" s="323">
        <v>2023</v>
      </c>
      <c r="F698" s="323" t="s">
        <v>2253</v>
      </c>
      <c r="G698" s="323">
        <v>2</v>
      </c>
      <c r="H698" s="323" t="s">
        <v>2835</v>
      </c>
      <c r="I698" s="323" t="s">
        <v>2255</v>
      </c>
    </row>
    <row r="699" spans="1:9" x14ac:dyDescent="0.25">
      <c r="A699" s="323" t="s">
        <v>2</v>
      </c>
      <c r="B699" s="323" t="s">
        <v>3</v>
      </c>
      <c r="C699" s="323">
        <v>305277782</v>
      </c>
      <c r="D699" s="323" t="s">
        <v>2840</v>
      </c>
      <c r="E699" s="323">
        <v>2023</v>
      </c>
      <c r="F699" s="323" t="s">
        <v>2253</v>
      </c>
      <c r="G699" s="323">
        <v>2</v>
      </c>
      <c r="H699" s="323" t="s">
        <v>2835</v>
      </c>
      <c r="I699" s="323" t="s">
        <v>2255</v>
      </c>
    </row>
    <row r="700" spans="1:9" x14ac:dyDescent="0.25">
      <c r="A700" s="323" t="s">
        <v>2</v>
      </c>
      <c r="B700" s="323" t="s">
        <v>5</v>
      </c>
      <c r="C700" s="323">
        <v>204672754</v>
      </c>
      <c r="D700" s="323" t="s">
        <v>2841</v>
      </c>
      <c r="E700" s="323">
        <v>2023</v>
      </c>
      <c r="F700" s="323" t="s">
        <v>2253</v>
      </c>
      <c r="G700" s="323">
        <v>1</v>
      </c>
      <c r="H700" s="323" t="s">
        <v>2835</v>
      </c>
      <c r="I700" s="323" t="s">
        <v>2255</v>
      </c>
    </row>
    <row r="701" spans="1:9" x14ac:dyDescent="0.25">
      <c r="A701" s="323" t="s">
        <v>2</v>
      </c>
      <c r="B701" s="323" t="s">
        <v>8</v>
      </c>
      <c r="C701" s="323">
        <v>306703060</v>
      </c>
      <c r="D701" s="323" t="s">
        <v>2687</v>
      </c>
      <c r="E701" s="323">
        <v>2023</v>
      </c>
      <c r="F701" s="323" t="s">
        <v>2253</v>
      </c>
      <c r="G701" s="323">
        <v>3</v>
      </c>
      <c r="H701" s="323" t="s">
        <v>2835</v>
      </c>
      <c r="I701" s="323" t="s">
        <v>2255</v>
      </c>
    </row>
    <row r="702" spans="1:9" x14ac:dyDescent="0.25">
      <c r="A702" s="323" t="s">
        <v>2</v>
      </c>
      <c r="B702" s="323" t="s">
        <v>14</v>
      </c>
      <c r="C702" s="323">
        <v>206918721</v>
      </c>
      <c r="D702" s="323" t="s">
        <v>2631</v>
      </c>
      <c r="E702" s="323">
        <v>2023</v>
      </c>
      <c r="F702" s="323" t="s">
        <v>2253</v>
      </c>
      <c r="G702" s="323">
        <v>5</v>
      </c>
      <c r="H702" s="323" t="s">
        <v>2835</v>
      </c>
      <c r="I702" s="323" t="s">
        <v>2258</v>
      </c>
    </row>
    <row r="703" spans="1:9" x14ac:dyDescent="0.25">
      <c r="A703" s="323" t="s">
        <v>2</v>
      </c>
      <c r="B703" s="323" t="s">
        <v>99</v>
      </c>
      <c r="C703" s="323">
        <v>206908077</v>
      </c>
      <c r="D703" s="323" t="s">
        <v>2842</v>
      </c>
      <c r="E703" s="323">
        <v>2023</v>
      </c>
      <c r="F703" s="323" t="s">
        <v>2253</v>
      </c>
      <c r="G703" s="323">
        <v>4</v>
      </c>
      <c r="H703" s="323" t="s">
        <v>2835</v>
      </c>
      <c r="I703" s="323" t="s">
        <v>2255</v>
      </c>
    </row>
    <row r="704" spans="1:9" x14ac:dyDescent="0.25">
      <c r="A704" s="323" t="s">
        <v>2</v>
      </c>
      <c r="B704" s="323" t="s">
        <v>8</v>
      </c>
      <c r="C704" s="323">
        <v>203377038</v>
      </c>
      <c r="D704" s="323" t="s">
        <v>2843</v>
      </c>
      <c r="E704" s="323">
        <v>2023</v>
      </c>
      <c r="F704" s="323" t="s">
        <v>2253</v>
      </c>
      <c r="G704" s="323">
        <v>2</v>
      </c>
      <c r="H704" s="323" t="s">
        <v>2835</v>
      </c>
      <c r="I704" s="323" t="s">
        <v>2255</v>
      </c>
    </row>
    <row r="705" spans="1:9" x14ac:dyDescent="0.25">
      <c r="A705" s="323" t="s">
        <v>2</v>
      </c>
      <c r="B705" s="323" t="s">
        <v>2256</v>
      </c>
      <c r="C705" s="323">
        <v>203373312</v>
      </c>
      <c r="D705" s="323" t="s">
        <v>2844</v>
      </c>
      <c r="E705" s="323">
        <v>2023</v>
      </c>
      <c r="F705" s="323" t="s">
        <v>2253</v>
      </c>
      <c r="G705" s="323">
        <v>5</v>
      </c>
      <c r="H705" s="323" t="s">
        <v>2835</v>
      </c>
      <c r="I705" s="323" t="s">
        <v>2258</v>
      </c>
    </row>
    <row r="706" spans="1:9" x14ac:dyDescent="0.25">
      <c r="A706" s="323" t="s">
        <v>2</v>
      </c>
      <c r="B706" s="323" t="s">
        <v>5</v>
      </c>
      <c r="C706" s="323">
        <v>200426215</v>
      </c>
      <c r="D706" s="323" t="s">
        <v>2845</v>
      </c>
      <c r="E706" s="323">
        <v>2023</v>
      </c>
      <c r="F706" s="323" t="s">
        <v>2253</v>
      </c>
      <c r="G706" s="323">
        <v>2</v>
      </c>
      <c r="H706" s="323" t="s">
        <v>2835</v>
      </c>
      <c r="I706" s="323" t="s">
        <v>2255</v>
      </c>
    </row>
    <row r="707" spans="1:9" x14ac:dyDescent="0.25">
      <c r="A707" s="323" t="s">
        <v>2</v>
      </c>
      <c r="B707" s="323" t="s">
        <v>6</v>
      </c>
      <c r="C707" s="323">
        <v>206893004</v>
      </c>
      <c r="D707" s="323" t="s">
        <v>2846</v>
      </c>
      <c r="E707" s="323">
        <v>2023</v>
      </c>
      <c r="F707" s="323" t="s">
        <v>2253</v>
      </c>
      <c r="G707" s="323">
        <v>3</v>
      </c>
      <c r="H707" s="323" t="s">
        <v>2835</v>
      </c>
      <c r="I707" s="323" t="s">
        <v>2255</v>
      </c>
    </row>
    <row r="708" spans="1:9" x14ac:dyDescent="0.25">
      <c r="A708" s="323" t="s">
        <v>2</v>
      </c>
      <c r="B708" s="323" t="s">
        <v>14</v>
      </c>
      <c r="C708" s="323">
        <v>201086149</v>
      </c>
      <c r="D708" s="323" t="s">
        <v>2780</v>
      </c>
      <c r="E708" s="323">
        <v>2023</v>
      </c>
      <c r="F708" s="323" t="s">
        <v>2253</v>
      </c>
      <c r="G708" s="323">
        <v>1</v>
      </c>
      <c r="H708" s="323" t="s">
        <v>2835</v>
      </c>
      <c r="I708" s="323" t="s">
        <v>2258</v>
      </c>
    </row>
    <row r="709" spans="1:9" x14ac:dyDescent="0.25">
      <c r="A709" s="323" t="s">
        <v>2</v>
      </c>
      <c r="B709" s="323" t="s">
        <v>5</v>
      </c>
      <c r="C709" s="323">
        <v>206891164</v>
      </c>
      <c r="D709" s="323" t="s">
        <v>2847</v>
      </c>
      <c r="E709" s="323">
        <v>2023</v>
      </c>
      <c r="F709" s="323" t="s">
        <v>2253</v>
      </c>
      <c r="G709" s="323">
        <v>3</v>
      </c>
      <c r="H709" s="323" t="s">
        <v>2835</v>
      </c>
      <c r="I709" s="323" t="s">
        <v>2255</v>
      </c>
    </row>
    <row r="710" spans="1:9" x14ac:dyDescent="0.25">
      <c r="A710" s="323" t="s">
        <v>2</v>
      </c>
      <c r="B710" s="323" t="s">
        <v>12</v>
      </c>
      <c r="C710" s="323">
        <v>203448050</v>
      </c>
      <c r="D710" s="323" t="s">
        <v>2591</v>
      </c>
      <c r="E710" s="323">
        <v>2023</v>
      </c>
      <c r="F710" s="323" t="s">
        <v>2253</v>
      </c>
      <c r="G710" s="323">
        <v>6</v>
      </c>
      <c r="H710" s="323" t="s">
        <v>2835</v>
      </c>
      <c r="I710" s="323" t="s">
        <v>2255</v>
      </c>
    </row>
    <row r="711" spans="1:9" x14ac:dyDescent="0.25">
      <c r="A711" s="323" t="s">
        <v>2</v>
      </c>
      <c r="B711" s="323" t="s">
        <v>2256</v>
      </c>
      <c r="C711" s="323">
        <v>309871699</v>
      </c>
      <c r="D711" s="323" t="s">
        <v>2848</v>
      </c>
      <c r="E711" s="323">
        <v>2023</v>
      </c>
      <c r="F711" s="323" t="s">
        <v>2253</v>
      </c>
      <c r="G711" s="323">
        <v>1</v>
      </c>
      <c r="H711" s="323" t="s">
        <v>2835</v>
      </c>
      <c r="I711" s="323" t="s">
        <v>2258</v>
      </c>
    </row>
    <row r="712" spans="1:9" x14ac:dyDescent="0.25">
      <c r="A712" s="323" t="s">
        <v>2</v>
      </c>
      <c r="B712" s="323" t="s">
        <v>7</v>
      </c>
      <c r="C712" s="323">
        <v>203286848</v>
      </c>
      <c r="D712" s="323" t="s">
        <v>2849</v>
      </c>
      <c r="E712" s="323">
        <v>2023</v>
      </c>
      <c r="F712" s="323" t="s">
        <v>2253</v>
      </c>
      <c r="G712" s="323">
        <v>3</v>
      </c>
      <c r="H712" s="323" t="s">
        <v>2835</v>
      </c>
      <c r="I712" s="323" t="s">
        <v>2255</v>
      </c>
    </row>
    <row r="713" spans="1:9" x14ac:dyDescent="0.25">
      <c r="A713" s="323" t="s">
        <v>2</v>
      </c>
      <c r="B713" s="323" t="s">
        <v>7</v>
      </c>
      <c r="C713" s="323">
        <v>203286848</v>
      </c>
      <c r="D713" s="323" t="s">
        <v>2849</v>
      </c>
      <c r="E713" s="323">
        <v>2023</v>
      </c>
      <c r="F713" s="323" t="s">
        <v>2253</v>
      </c>
      <c r="G713" s="323">
        <v>4</v>
      </c>
      <c r="H713" s="323" t="s">
        <v>2835</v>
      </c>
      <c r="I713" s="323" t="s">
        <v>2255</v>
      </c>
    </row>
    <row r="714" spans="1:9" x14ac:dyDescent="0.25">
      <c r="A714" s="323" t="s">
        <v>2</v>
      </c>
      <c r="B714" s="323" t="s">
        <v>14</v>
      </c>
      <c r="C714" s="323">
        <v>203454646</v>
      </c>
      <c r="D714" s="323" t="s">
        <v>2560</v>
      </c>
      <c r="E714" s="323">
        <v>2023</v>
      </c>
      <c r="F714" s="323" t="s">
        <v>2253</v>
      </c>
      <c r="G714" s="323">
        <v>2</v>
      </c>
      <c r="H714" s="323" t="s">
        <v>2835</v>
      </c>
      <c r="I714" s="323" t="s">
        <v>2258</v>
      </c>
    </row>
    <row r="715" spans="1:9" x14ac:dyDescent="0.25">
      <c r="A715" s="323" t="s">
        <v>2</v>
      </c>
      <c r="B715" s="323" t="s">
        <v>2262</v>
      </c>
      <c r="C715" s="323">
        <v>206907964</v>
      </c>
      <c r="D715" s="323" t="s">
        <v>2850</v>
      </c>
      <c r="E715" s="323">
        <v>2023</v>
      </c>
      <c r="F715" s="323" t="s">
        <v>2253</v>
      </c>
      <c r="G715" s="323">
        <v>1</v>
      </c>
      <c r="H715" s="323" t="s">
        <v>2835</v>
      </c>
      <c r="I715" s="323" t="s">
        <v>2255</v>
      </c>
    </row>
    <row r="716" spans="1:9" x14ac:dyDescent="0.25">
      <c r="A716" s="323" t="s">
        <v>2</v>
      </c>
      <c r="B716" s="323" t="s">
        <v>2289</v>
      </c>
      <c r="C716" s="323">
        <v>203210070</v>
      </c>
      <c r="D716" s="323" t="s">
        <v>2441</v>
      </c>
      <c r="E716" s="323">
        <v>2023</v>
      </c>
      <c r="F716" s="323" t="s">
        <v>2253</v>
      </c>
      <c r="G716" s="323">
        <v>1</v>
      </c>
      <c r="H716" s="323" t="s">
        <v>2835</v>
      </c>
      <c r="I716" s="323" t="s">
        <v>2255</v>
      </c>
    </row>
    <row r="717" spans="1:9" x14ac:dyDescent="0.25">
      <c r="A717" s="323" t="s">
        <v>2</v>
      </c>
      <c r="B717" s="323" t="s">
        <v>14</v>
      </c>
      <c r="C717" s="323">
        <v>203454646</v>
      </c>
      <c r="D717" s="323" t="s">
        <v>2560</v>
      </c>
      <c r="E717" s="323">
        <v>2023</v>
      </c>
      <c r="F717" s="323" t="s">
        <v>2253</v>
      </c>
      <c r="G717" s="323">
        <v>3</v>
      </c>
      <c r="H717" s="323" t="s">
        <v>2835</v>
      </c>
      <c r="I717" s="323" t="s">
        <v>2258</v>
      </c>
    </row>
    <row r="718" spans="1:9" x14ac:dyDescent="0.25">
      <c r="A718" s="323" t="s">
        <v>2</v>
      </c>
      <c r="B718" s="323" t="s">
        <v>73</v>
      </c>
      <c r="C718" s="323">
        <v>307319134</v>
      </c>
      <c r="D718" s="323" t="s">
        <v>2437</v>
      </c>
      <c r="E718" s="323">
        <v>2023</v>
      </c>
      <c r="F718" s="323" t="s">
        <v>2253</v>
      </c>
      <c r="G718" s="323">
        <v>3</v>
      </c>
      <c r="H718" s="323" t="s">
        <v>2835</v>
      </c>
      <c r="I718" s="323" t="s">
        <v>2255</v>
      </c>
    </row>
    <row r="719" spans="1:9" x14ac:dyDescent="0.25">
      <c r="A719" s="323" t="s">
        <v>2</v>
      </c>
      <c r="B719" s="323" t="s">
        <v>12</v>
      </c>
      <c r="C719" s="323">
        <v>202265099</v>
      </c>
      <c r="D719" s="323" t="s">
        <v>2851</v>
      </c>
      <c r="E719" s="323">
        <v>2023</v>
      </c>
      <c r="F719" s="323" t="s">
        <v>2253</v>
      </c>
      <c r="G719" s="323">
        <v>1</v>
      </c>
      <c r="H719" s="323" t="s">
        <v>2835</v>
      </c>
      <c r="I719" s="323" t="s">
        <v>2255</v>
      </c>
    </row>
    <row r="720" spans="1:9" x14ac:dyDescent="0.25">
      <c r="A720" s="323" t="s">
        <v>2</v>
      </c>
      <c r="B720" s="323" t="s">
        <v>6</v>
      </c>
      <c r="C720" s="323">
        <v>203259911</v>
      </c>
      <c r="D720" s="323" t="s">
        <v>2852</v>
      </c>
      <c r="E720" s="323">
        <v>2023</v>
      </c>
      <c r="F720" s="323" t="s">
        <v>2253</v>
      </c>
      <c r="G720" s="323">
        <v>1</v>
      </c>
      <c r="H720" s="323" t="s">
        <v>2835</v>
      </c>
      <c r="I720" s="323" t="s">
        <v>2255</v>
      </c>
    </row>
    <row r="721" spans="1:9" x14ac:dyDescent="0.25">
      <c r="A721" s="323" t="s">
        <v>2</v>
      </c>
      <c r="B721" s="323" t="s">
        <v>14</v>
      </c>
      <c r="C721" s="323">
        <v>204279633</v>
      </c>
      <c r="D721" s="323" t="s">
        <v>2639</v>
      </c>
      <c r="E721" s="323">
        <v>2023</v>
      </c>
      <c r="F721" s="323" t="s">
        <v>2253</v>
      </c>
      <c r="G721" s="323">
        <v>3</v>
      </c>
      <c r="H721" s="323" t="s">
        <v>2835</v>
      </c>
      <c r="I721" s="323" t="s">
        <v>2258</v>
      </c>
    </row>
    <row r="722" spans="1:9" x14ac:dyDescent="0.25">
      <c r="A722" s="323" t="s">
        <v>2</v>
      </c>
      <c r="B722" s="323" t="s">
        <v>99</v>
      </c>
      <c r="C722" s="323">
        <v>203274443</v>
      </c>
      <c r="D722" s="323" t="s">
        <v>2853</v>
      </c>
      <c r="E722" s="323">
        <v>2023</v>
      </c>
      <c r="F722" s="323" t="s">
        <v>2253</v>
      </c>
      <c r="G722" s="323">
        <v>5</v>
      </c>
      <c r="H722" s="323" t="s">
        <v>2835</v>
      </c>
      <c r="I722" s="323" t="s">
        <v>2255</v>
      </c>
    </row>
    <row r="723" spans="1:9" x14ac:dyDescent="0.25">
      <c r="A723" s="323" t="s">
        <v>2</v>
      </c>
      <c r="B723" s="323" t="s">
        <v>99</v>
      </c>
      <c r="C723" s="323">
        <v>206908132</v>
      </c>
      <c r="D723" s="323" t="s">
        <v>2375</v>
      </c>
      <c r="E723" s="323">
        <v>2023</v>
      </c>
      <c r="F723" s="323" t="s">
        <v>2253</v>
      </c>
      <c r="G723" s="323">
        <v>4</v>
      </c>
      <c r="H723" s="323" t="s">
        <v>2835</v>
      </c>
      <c r="I723" s="323" t="s">
        <v>2255</v>
      </c>
    </row>
    <row r="724" spans="1:9" x14ac:dyDescent="0.25">
      <c r="A724" s="323" t="s">
        <v>2</v>
      </c>
      <c r="B724" s="323" t="s">
        <v>6</v>
      </c>
      <c r="C724" s="323">
        <v>207099809</v>
      </c>
      <c r="D724" s="323" t="s">
        <v>2854</v>
      </c>
      <c r="E724" s="323">
        <v>2023</v>
      </c>
      <c r="F724" s="323" t="s">
        <v>2253</v>
      </c>
      <c r="G724" s="323">
        <v>1</v>
      </c>
      <c r="H724" s="323" t="s">
        <v>2835</v>
      </c>
      <c r="I724" s="323" t="s">
        <v>2255</v>
      </c>
    </row>
    <row r="725" spans="1:9" x14ac:dyDescent="0.25">
      <c r="A725" s="323" t="s">
        <v>2</v>
      </c>
      <c r="B725" s="323" t="s">
        <v>73</v>
      </c>
      <c r="C725" s="323">
        <v>201730146</v>
      </c>
      <c r="D725" s="323" t="s">
        <v>2855</v>
      </c>
      <c r="E725" s="323">
        <v>2023</v>
      </c>
      <c r="F725" s="323" t="s">
        <v>2253</v>
      </c>
      <c r="G725" s="323">
        <v>3</v>
      </c>
      <c r="H725" s="323" t="s">
        <v>2835</v>
      </c>
      <c r="I725" s="323" t="s">
        <v>2255</v>
      </c>
    </row>
    <row r="726" spans="1:9" x14ac:dyDescent="0.25">
      <c r="A726" s="323" t="s">
        <v>2</v>
      </c>
      <c r="B726" s="323" t="s">
        <v>12</v>
      </c>
      <c r="C726" s="323">
        <v>206933395</v>
      </c>
      <c r="D726" s="323" t="s">
        <v>2856</v>
      </c>
      <c r="E726" s="323">
        <v>2023</v>
      </c>
      <c r="F726" s="323" t="s">
        <v>2253</v>
      </c>
      <c r="G726" s="323">
        <v>2</v>
      </c>
      <c r="H726" s="323" t="s">
        <v>2835</v>
      </c>
      <c r="I726" s="323" t="s">
        <v>2255</v>
      </c>
    </row>
    <row r="727" spans="1:9" x14ac:dyDescent="0.25">
      <c r="A727" s="323" t="s">
        <v>2</v>
      </c>
      <c r="B727" s="323" t="s">
        <v>99</v>
      </c>
      <c r="C727" s="323">
        <v>207087356</v>
      </c>
      <c r="D727" s="323" t="s">
        <v>2857</v>
      </c>
      <c r="E727" s="323">
        <v>2023</v>
      </c>
      <c r="F727" s="323" t="s">
        <v>2253</v>
      </c>
      <c r="G727" s="323">
        <v>1</v>
      </c>
      <c r="H727" s="323" t="s">
        <v>2835</v>
      </c>
      <c r="I727" s="323" t="s">
        <v>2255</v>
      </c>
    </row>
    <row r="728" spans="1:9" x14ac:dyDescent="0.25">
      <c r="A728" s="323" t="s">
        <v>2</v>
      </c>
      <c r="B728" s="323" t="s">
        <v>7</v>
      </c>
      <c r="C728" s="323">
        <v>206867478</v>
      </c>
      <c r="D728" s="323" t="s">
        <v>2291</v>
      </c>
      <c r="E728" s="323">
        <v>2023</v>
      </c>
      <c r="F728" s="323" t="s">
        <v>2253</v>
      </c>
      <c r="G728" s="323">
        <v>1</v>
      </c>
      <c r="H728" s="323" t="s">
        <v>2835</v>
      </c>
      <c r="I728" s="323" t="s">
        <v>2255</v>
      </c>
    </row>
    <row r="729" spans="1:9" x14ac:dyDescent="0.25">
      <c r="A729" s="323" t="s">
        <v>2</v>
      </c>
      <c r="B729" s="323" t="s">
        <v>3</v>
      </c>
      <c r="C729" s="323">
        <v>207122834</v>
      </c>
      <c r="D729" s="323" t="s">
        <v>2858</v>
      </c>
      <c r="E729" s="323">
        <v>2023</v>
      </c>
      <c r="F729" s="323" t="s">
        <v>2253</v>
      </c>
      <c r="G729" s="323">
        <v>1</v>
      </c>
      <c r="H729" s="323" t="s">
        <v>2835</v>
      </c>
      <c r="I729" s="323" t="s">
        <v>2255</v>
      </c>
    </row>
    <row r="730" spans="1:9" x14ac:dyDescent="0.25">
      <c r="A730" s="323" t="s">
        <v>2</v>
      </c>
      <c r="B730" s="323" t="s">
        <v>14</v>
      </c>
      <c r="C730" s="323">
        <v>207325716</v>
      </c>
      <c r="D730" s="323" t="s">
        <v>2859</v>
      </c>
      <c r="E730" s="323">
        <v>2023</v>
      </c>
      <c r="F730" s="323" t="s">
        <v>2253</v>
      </c>
      <c r="G730" s="323">
        <v>1</v>
      </c>
      <c r="H730" s="323" t="s">
        <v>2835</v>
      </c>
      <c r="I730" s="323" t="s">
        <v>2258</v>
      </c>
    </row>
    <row r="731" spans="1:9" x14ac:dyDescent="0.25">
      <c r="A731" s="323" t="s">
        <v>2</v>
      </c>
      <c r="B731" s="323" t="s">
        <v>99</v>
      </c>
      <c r="C731" s="323">
        <v>206908156</v>
      </c>
      <c r="D731" s="323" t="s">
        <v>2369</v>
      </c>
      <c r="E731" s="323">
        <v>2023</v>
      </c>
      <c r="F731" s="323" t="s">
        <v>2253</v>
      </c>
      <c r="G731" s="323">
        <v>5</v>
      </c>
      <c r="H731" s="323" t="s">
        <v>2835</v>
      </c>
      <c r="I731" s="323" t="s">
        <v>2255</v>
      </c>
    </row>
    <row r="732" spans="1:9" x14ac:dyDescent="0.25">
      <c r="A732" s="323" t="s">
        <v>2</v>
      </c>
      <c r="B732" s="323" t="s">
        <v>3</v>
      </c>
      <c r="C732" s="323">
        <v>201620916</v>
      </c>
      <c r="D732" s="323" t="s">
        <v>2831</v>
      </c>
      <c r="E732" s="323">
        <v>2023</v>
      </c>
      <c r="F732" s="323" t="s">
        <v>2253</v>
      </c>
      <c r="G732" s="323">
        <v>5</v>
      </c>
      <c r="H732" s="323" t="s">
        <v>2835</v>
      </c>
      <c r="I732" s="323" t="s">
        <v>2255</v>
      </c>
    </row>
    <row r="733" spans="1:9" x14ac:dyDescent="0.25">
      <c r="A733" s="323" t="s">
        <v>2</v>
      </c>
      <c r="B733" s="323" t="s">
        <v>2262</v>
      </c>
      <c r="C733" s="323">
        <v>201987245</v>
      </c>
      <c r="D733" s="323" t="s">
        <v>2394</v>
      </c>
      <c r="E733" s="323">
        <v>2023</v>
      </c>
      <c r="F733" s="323" t="s">
        <v>2253</v>
      </c>
      <c r="G733" s="323">
        <v>6</v>
      </c>
      <c r="H733" s="323" t="s">
        <v>2835</v>
      </c>
      <c r="I733" s="323" t="s">
        <v>2255</v>
      </c>
    </row>
    <row r="734" spans="1:9" x14ac:dyDescent="0.25">
      <c r="A734" s="323" t="s">
        <v>2</v>
      </c>
      <c r="B734" s="323" t="s">
        <v>2289</v>
      </c>
      <c r="C734" s="323">
        <v>305464843</v>
      </c>
      <c r="D734" s="323" t="s">
        <v>2710</v>
      </c>
      <c r="E734" s="323">
        <v>2023</v>
      </c>
      <c r="F734" s="323" t="s">
        <v>2253</v>
      </c>
      <c r="G734" s="323">
        <v>1</v>
      </c>
      <c r="H734" s="323" t="s">
        <v>2835</v>
      </c>
      <c r="I734" s="323" t="s">
        <v>2255</v>
      </c>
    </row>
    <row r="735" spans="1:9" x14ac:dyDescent="0.25">
      <c r="A735" s="323" t="s">
        <v>2</v>
      </c>
      <c r="B735" s="323" t="s">
        <v>12</v>
      </c>
      <c r="C735" s="323">
        <v>203518779</v>
      </c>
      <c r="D735" s="323" t="s">
        <v>2860</v>
      </c>
      <c r="E735" s="323">
        <v>2023</v>
      </c>
      <c r="F735" s="323" t="s">
        <v>2253</v>
      </c>
      <c r="G735" s="323">
        <v>3</v>
      </c>
      <c r="H735" s="323" t="s">
        <v>2835</v>
      </c>
      <c r="I735" s="323" t="s">
        <v>2255</v>
      </c>
    </row>
    <row r="736" spans="1:9" x14ac:dyDescent="0.25">
      <c r="A736" s="323" t="s">
        <v>2</v>
      </c>
      <c r="B736" s="323" t="s">
        <v>2262</v>
      </c>
      <c r="C736" s="323">
        <v>200206401</v>
      </c>
      <c r="D736" s="323" t="s">
        <v>2778</v>
      </c>
      <c r="E736" s="323">
        <v>2023</v>
      </c>
      <c r="F736" s="323" t="s">
        <v>2253</v>
      </c>
      <c r="G736" s="323">
        <v>2</v>
      </c>
      <c r="H736" s="323" t="s">
        <v>2835</v>
      </c>
      <c r="I736" s="323" t="s">
        <v>2255</v>
      </c>
    </row>
    <row r="737" spans="1:9" x14ac:dyDescent="0.25">
      <c r="A737" s="323" t="s">
        <v>2</v>
      </c>
      <c r="B737" s="323" t="s">
        <v>7</v>
      </c>
      <c r="C737" s="323">
        <v>203464769</v>
      </c>
      <c r="D737" s="323" t="s">
        <v>2861</v>
      </c>
      <c r="E737" s="323">
        <v>2023</v>
      </c>
      <c r="F737" s="323" t="s">
        <v>2253</v>
      </c>
      <c r="G737" s="323">
        <v>2</v>
      </c>
      <c r="H737" s="323" t="s">
        <v>2835</v>
      </c>
      <c r="I737" s="323" t="s">
        <v>2255</v>
      </c>
    </row>
    <row r="738" spans="1:9" x14ac:dyDescent="0.25">
      <c r="A738" s="323" t="s">
        <v>2</v>
      </c>
      <c r="B738" s="323" t="s">
        <v>6</v>
      </c>
      <c r="C738" s="323">
        <v>207123176</v>
      </c>
      <c r="D738" s="323" t="s">
        <v>2862</v>
      </c>
      <c r="E738" s="323">
        <v>2023</v>
      </c>
      <c r="F738" s="323" t="s">
        <v>2253</v>
      </c>
      <c r="G738" s="323">
        <v>4</v>
      </c>
      <c r="H738" s="323" t="s">
        <v>2835</v>
      </c>
      <c r="I738" s="323" t="s">
        <v>2255</v>
      </c>
    </row>
    <row r="739" spans="1:9" x14ac:dyDescent="0.25">
      <c r="A739" s="323" t="s">
        <v>2</v>
      </c>
      <c r="B739" s="323" t="s">
        <v>6</v>
      </c>
      <c r="C739" s="323">
        <v>206909749</v>
      </c>
      <c r="D739" s="323" t="s">
        <v>2863</v>
      </c>
      <c r="E739" s="323">
        <v>2023</v>
      </c>
      <c r="F739" s="323" t="s">
        <v>2253</v>
      </c>
      <c r="G739" s="323">
        <v>1</v>
      </c>
      <c r="H739" s="323" t="s">
        <v>2835</v>
      </c>
      <c r="I739" s="323" t="s">
        <v>2255</v>
      </c>
    </row>
    <row r="740" spans="1:9" x14ac:dyDescent="0.25">
      <c r="A740" s="323" t="s">
        <v>2</v>
      </c>
      <c r="B740" s="323" t="s">
        <v>6</v>
      </c>
      <c r="C740" s="323">
        <v>207087260</v>
      </c>
      <c r="D740" s="323" t="s">
        <v>2864</v>
      </c>
      <c r="E740" s="323">
        <v>2023</v>
      </c>
      <c r="F740" s="323" t="s">
        <v>2253</v>
      </c>
      <c r="G740" s="323">
        <v>1</v>
      </c>
      <c r="H740" s="323" t="s">
        <v>2835</v>
      </c>
      <c r="I740" s="323" t="s">
        <v>2255</v>
      </c>
    </row>
    <row r="741" spans="1:9" x14ac:dyDescent="0.25">
      <c r="A741" s="323" t="s">
        <v>2</v>
      </c>
      <c r="B741" s="323" t="s">
        <v>6</v>
      </c>
      <c r="C741" s="323">
        <v>206901808</v>
      </c>
      <c r="D741" s="323" t="s">
        <v>2865</v>
      </c>
      <c r="E741" s="323">
        <v>2023</v>
      </c>
      <c r="F741" s="323" t="s">
        <v>2253</v>
      </c>
      <c r="G741" s="323">
        <v>1</v>
      </c>
      <c r="H741" s="323" t="s">
        <v>2835</v>
      </c>
      <c r="I741" s="323" t="s">
        <v>2255</v>
      </c>
    </row>
    <row r="742" spans="1:9" x14ac:dyDescent="0.25">
      <c r="A742" s="323" t="s">
        <v>2</v>
      </c>
      <c r="B742" s="323" t="s">
        <v>2262</v>
      </c>
      <c r="C742" s="323">
        <v>203267009</v>
      </c>
      <c r="D742" s="323" t="s">
        <v>2866</v>
      </c>
      <c r="E742" s="323">
        <v>2023</v>
      </c>
      <c r="F742" s="323" t="s">
        <v>2253</v>
      </c>
      <c r="G742" s="323">
        <v>1</v>
      </c>
      <c r="H742" s="323" t="s">
        <v>2835</v>
      </c>
      <c r="I742" s="323" t="s">
        <v>2255</v>
      </c>
    </row>
    <row r="743" spans="1:9" x14ac:dyDescent="0.25">
      <c r="A743" s="323" t="s">
        <v>2</v>
      </c>
      <c r="B743" s="323" t="s">
        <v>14</v>
      </c>
      <c r="C743" s="323">
        <v>206904881</v>
      </c>
      <c r="D743" s="323" t="s">
        <v>2417</v>
      </c>
      <c r="E743" s="323">
        <v>2023</v>
      </c>
      <c r="F743" s="323" t="s">
        <v>2253</v>
      </c>
      <c r="G743" s="323">
        <v>5</v>
      </c>
      <c r="H743" s="323" t="s">
        <v>2835</v>
      </c>
      <c r="I743" s="323" t="s">
        <v>2258</v>
      </c>
    </row>
    <row r="744" spans="1:9" x14ac:dyDescent="0.25">
      <c r="A744" s="323" t="s">
        <v>2</v>
      </c>
      <c r="B744" s="323" t="s">
        <v>10</v>
      </c>
      <c r="C744" s="323">
        <v>203315192</v>
      </c>
      <c r="D744" s="323" t="s">
        <v>2867</v>
      </c>
      <c r="E744" s="323">
        <v>2023</v>
      </c>
      <c r="F744" s="323" t="s">
        <v>2253</v>
      </c>
      <c r="G744" s="323">
        <v>1</v>
      </c>
      <c r="H744" s="323" t="s">
        <v>2835</v>
      </c>
      <c r="I744" s="323" t="s">
        <v>2255</v>
      </c>
    </row>
    <row r="745" spans="1:9" x14ac:dyDescent="0.25">
      <c r="A745" s="323" t="s">
        <v>2</v>
      </c>
      <c r="B745" s="323" t="s">
        <v>2262</v>
      </c>
      <c r="C745" s="323">
        <v>207122122</v>
      </c>
      <c r="D745" s="323" t="s">
        <v>2278</v>
      </c>
      <c r="E745" s="323">
        <v>2023</v>
      </c>
      <c r="F745" s="323" t="s">
        <v>2253</v>
      </c>
      <c r="G745" s="323">
        <v>1</v>
      </c>
      <c r="H745" s="323" t="s">
        <v>2835</v>
      </c>
      <c r="I745" s="323" t="s">
        <v>2255</v>
      </c>
    </row>
    <row r="746" spans="1:9" x14ac:dyDescent="0.25">
      <c r="A746" s="323" t="s">
        <v>2</v>
      </c>
      <c r="B746" s="323" t="s">
        <v>5</v>
      </c>
      <c r="C746" s="323">
        <v>203288623</v>
      </c>
      <c r="D746" s="323" t="s">
        <v>2712</v>
      </c>
      <c r="E746" s="323">
        <v>2023</v>
      </c>
      <c r="F746" s="323" t="s">
        <v>2253</v>
      </c>
      <c r="G746" s="323">
        <v>2</v>
      </c>
      <c r="H746" s="323" t="s">
        <v>2835</v>
      </c>
      <c r="I746" s="323" t="s">
        <v>2255</v>
      </c>
    </row>
    <row r="747" spans="1:9" x14ac:dyDescent="0.25">
      <c r="A747" s="323" t="s">
        <v>2</v>
      </c>
      <c r="B747" s="323" t="s">
        <v>2262</v>
      </c>
      <c r="C747" s="323">
        <v>203325290</v>
      </c>
      <c r="D747" s="323" t="s">
        <v>2868</v>
      </c>
      <c r="E747" s="323">
        <v>2023</v>
      </c>
      <c r="F747" s="323" t="s">
        <v>2253</v>
      </c>
      <c r="G747" s="323">
        <v>2</v>
      </c>
      <c r="H747" s="323" t="s">
        <v>2835</v>
      </c>
      <c r="I747" s="323" t="s">
        <v>2255</v>
      </c>
    </row>
    <row r="748" spans="1:9" x14ac:dyDescent="0.25">
      <c r="A748" s="323" t="s">
        <v>2</v>
      </c>
      <c r="B748" s="323" t="s">
        <v>5</v>
      </c>
      <c r="C748" s="323">
        <v>206959007</v>
      </c>
      <c r="D748" s="323" t="s">
        <v>2869</v>
      </c>
      <c r="E748" s="323">
        <v>2023</v>
      </c>
      <c r="F748" s="323" t="s">
        <v>2253</v>
      </c>
      <c r="G748" s="323">
        <v>1</v>
      </c>
      <c r="H748" s="323" t="s">
        <v>2835</v>
      </c>
      <c r="I748" s="323" t="s">
        <v>2255</v>
      </c>
    </row>
    <row r="749" spans="1:9" x14ac:dyDescent="0.25">
      <c r="A749" s="323" t="s">
        <v>2</v>
      </c>
      <c r="B749" s="323" t="s">
        <v>2262</v>
      </c>
      <c r="C749" s="323">
        <v>309511228</v>
      </c>
      <c r="D749" s="323" t="s">
        <v>2870</v>
      </c>
      <c r="E749" s="323">
        <v>2023</v>
      </c>
      <c r="F749" s="323" t="s">
        <v>2253</v>
      </c>
      <c r="G749" s="323">
        <v>5</v>
      </c>
      <c r="H749" s="323" t="s">
        <v>2835</v>
      </c>
      <c r="I749" s="323" t="s">
        <v>2255</v>
      </c>
    </row>
    <row r="750" spans="1:9" x14ac:dyDescent="0.25">
      <c r="A750" s="323" t="s">
        <v>2</v>
      </c>
      <c r="B750" s="323" t="s">
        <v>2289</v>
      </c>
      <c r="C750" s="323">
        <v>200215184</v>
      </c>
      <c r="D750" s="323" t="s">
        <v>2871</v>
      </c>
      <c r="E750" s="323">
        <v>2023</v>
      </c>
      <c r="F750" s="323" t="s">
        <v>2253</v>
      </c>
      <c r="G750" s="323">
        <v>1</v>
      </c>
      <c r="H750" s="323" t="s">
        <v>2835</v>
      </c>
      <c r="I750" s="323" t="s">
        <v>2255</v>
      </c>
    </row>
    <row r="751" spans="1:9" x14ac:dyDescent="0.25">
      <c r="A751" s="323" t="s">
        <v>2</v>
      </c>
      <c r="B751" s="323" t="s">
        <v>3</v>
      </c>
      <c r="C751" s="323">
        <v>201496421</v>
      </c>
      <c r="D751" s="323" t="s">
        <v>2676</v>
      </c>
      <c r="E751" s="323">
        <v>2023</v>
      </c>
      <c r="F751" s="323" t="s">
        <v>2253</v>
      </c>
      <c r="G751" s="323">
        <v>5</v>
      </c>
      <c r="H751" s="323" t="s">
        <v>2835</v>
      </c>
      <c r="I751" s="323" t="s">
        <v>2255</v>
      </c>
    </row>
    <row r="752" spans="1:9" x14ac:dyDescent="0.25">
      <c r="A752" s="323" t="s">
        <v>2</v>
      </c>
      <c r="B752" s="323" t="s">
        <v>2256</v>
      </c>
      <c r="C752" s="323">
        <v>207325613</v>
      </c>
      <c r="D752" s="323" t="s">
        <v>2872</v>
      </c>
      <c r="E752" s="323">
        <v>2023</v>
      </c>
      <c r="F752" s="323" t="s">
        <v>2253</v>
      </c>
      <c r="G752" s="323">
        <v>5</v>
      </c>
      <c r="H752" s="323" t="s">
        <v>2835</v>
      </c>
      <c r="I752" s="323" t="s">
        <v>2258</v>
      </c>
    </row>
    <row r="753" spans="1:9" x14ac:dyDescent="0.25">
      <c r="A753" s="323" t="s">
        <v>2</v>
      </c>
      <c r="B753" s="323" t="s">
        <v>2289</v>
      </c>
      <c r="C753" s="323">
        <v>207124824</v>
      </c>
      <c r="D753" s="323" t="s">
        <v>2278</v>
      </c>
      <c r="E753" s="323">
        <v>2023</v>
      </c>
      <c r="F753" s="323" t="s">
        <v>2253</v>
      </c>
      <c r="G753" s="323">
        <v>1</v>
      </c>
      <c r="H753" s="323" t="s">
        <v>2835</v>
      </c>
      <c r="I753" s="323" t="s">
        <v>2255</v>
      </c>
    </row>
    <row r="754" spans="1:9" x14ac:dyDescent="0.25">
      <c r="A754" s="323" t="s">
        <v>2</v>
      </c>
      <c r="B754" s="323" t="s">
        <v>6</v>
      </c>
      <c r="C754" s="323">
        <v>201137717</v>
      </c>
      <c r="D754" s="323" t="s">
        <v>2873</v>
      </c>
      <c r="E754" s="323">
        <v>2023</v>
      </c>
      <c r="F754" s="323" t="s">
        <v>2253</v>
      </c>
      <c r="G754" s="323">
        <v>5</v>
      </c>
      <c r="H754" s="323" t="s">
        <v>2835</v>
      </c>
      <c r="I754" s="323" t="s">
        <v>2255</v>
      </c>
    </row>
    <row r="755" spans="1:9" x14ac:dyDescent="0.25">
      <c r="A755" s="323" t="s">
        <v>2</v>
      </c>
      <c r="B755" s="323" t="s">
        <v>6</v>
      </c>
      <c r="C755" s="323">
        <v>203249021</v>
      </c>
      <c r="D755" s="323" t="s">
        <v>2874</v>
      </c>
      <c r="E755" s="323">
        <v>2023</v>
      </c>
      <c r="F755" s="323" t="s">
        <v>2253</v>
      </c>
      <c r="G755" s="323">
        <v>1</v>
      </c>
      <c r="H755" s="323" t="s">
        <v>2835</v>
      </c>
      <c r="I755" s="323" t="s">
        <v>2255</v>
      </c>
    </row>
    <row r="756" spans="1:9" x14ac:dyDescent="0.25">
      <c r="A756" s="323" t="s">
        <v>2</v>
      </c>
      <c r="B756" s="323" t="s">
        <v>2262</v>
      </c>
      <c r="C756" s="323">
        <v>203274238</v>
      </c>
      <c r="D756" s="323" t="s">
        <v>2875</v>
      </c>
      <c r="E756" s="323">
        <v>2023</v>
      </c>
      <c r="F756" s="323" t="s">
        <v>2253</v>
      </c>
      <c r="G756" s="323">
        <v>10</v>
      </c>
      <c r="H756" s="323" t="s">
        <v>2835</v>
      </c>
      <c r="I756" s="323" t="s">
        <v>2255</v>
      </c>
    </row>
    <row r="757" spans="1:9" x14ac:dyDescent="0.25">
      <c r="A757" s="323" t="s">
        <v>2</v>
      </c>
      <c r="B757" s="323" t="s">
        <v>6</v>
      </c>
      <c r="C757" s="323">
        <v>203276504</v>
      </c>
      <c r="D757" s="323" t="s">
        <v>2876</v>
      </c>
      <c r="E757" s="323">
        <v>2023</v>
      </c>
      <c r="F757" s="323" t="s">
        <v>2253</v>
      </c>
      <c r="G757" s="323">
        <v>2</v>
      </c>
      <c r="H757" s="323" t="s">
        <v>2835</v>
      </c>
      <c r="I757" s="323" t="s">
        <v>2255</v>
      </c>
    </row>
    <row r="758" spans="1:9" x14ac:dyDescent="0.25">
      <c r="A758" s="323" t="s">
        <v>2</v>
      </c>
      <c r="B758" s="323" t="s">
        <v>2289</v>
      </c>
      <c r="C758" s="323">
        <v>206881328</v>
      </c>
      <c r="D758" s="323" t="s">
        <v>2877</v>
      </c>
      <c r="E758" s="323">
        <v>2023</v>
      </c>
      <c r="F758" s="323" t="s">
        <v>2253</v>
      </c>
      <c r="G758" s="323">
        <v>2</v>
      </c>
      <c r="H758" s="323" t="s">
        <v>2835</v>
      </c>
      <c r="I758" s="323" t="s">
        <v>2255</v>
      </c>
    </row>
    <row r="759" spans="1:9" x14ac:dyDescent="0.25">
      <c r="A759" s="323" t="s">
        <v>2</v>
      </c>
      <c r="B759" s="323" t="s">
        <v>14</v>
      </c>
      <c r="C759" s="323">
        <v>305397340</v>
      </c>
      <c r="D759" s="323" t="s">
        <v>2878</v>
      </c>
      <c r="E759" s="323">
        <v>2023</v>
      </c>
      <c r="F759" s="323" t="s">
        <v>2253</v>
      </c>
      <c r="G759" s="323">
        <v>1</v>
      </c>
      <c r="H759" s="323" t="s">
        <v>2835</v>
      </c>
      <c r="I759" s="323" t="s">
        <v>2258</v>
      </c>
    </row>
    <row r="760" spans="1:9" x14ac:dyDescent="0.25">
      <c r="A760" s="323" t="s">
        <v>2</v>
      </c>
      <c r="B760" s="323" t="s">
        <v>14</v>
      </c>
      <c r="C760" s="323">
        <v>203390008</v>
      </c>
      <c r="D760" s="323" t="s">
        <v>2879</v>
      </c>
      <c r="E760" s="323">
        <v>2023</v>
      </c>
      <c r="F760" s="323" t="s">
        <v>2253</v>
      </c>
      <c r="G760" s="323">
        <v>3</v>
      </c>
      <c r="H760" s="323" t="s">
        <v>2835</v>
      </c>
      <c r="I760" s="323" t="s">
        <v>2258</v>
      </c>
    </row>
    <row r="761" spans="1:9" x14ac:dyDescent="0.25">
      <c r="A761" s="323" t="s">
        <v>2</v>
      </c>
      <c r="B761" s="323" t="s">
        <v>14</v>
      </c>
      <c r="C761" s="323">
        <v>203303699</v>
      </c>
      <c r="D761" s="323" t="s">
        <v>2880</v>
      </c>
      <c r="E761" s="323">
        <v>2023</v>
      </c>
      <c r="F761" s="323" t="s">
        <v>2253</v>
      </c>
      <c r="G761" s="323">
        <v>2</v>
      </c>
      <c r="H761" s="323" t="s">
        <v>2835</v>
      </c>
      <c r="I761" s="323" t="s">
        <v>2258</v>
      </c>
    </row>
    <row r="762" spans="1:9" x14ac:dyDescent="0.25">
      <c r="A762" s="323" t="s">
        <v>2</v>
      </c>
      <c r="B762" s="323" t="s">
        <v>14</v>
      </c>
      <c r="C762" s="323">
        <v>306076827</v>
      </c>
      <c r="D762" s="323" t="s">
        <v>2881</v>
      </c>
      <c r="E762" s="323">
        <v>2023</v>
      </c>
      <c r="F762" s="323" t="s">
        <v>2253</v>
      </c>
      <c r="G762" s="323">
        <v>1</v>
      </c>
      <c r="H762" s="323" t="s">
        <v>2835</v>
      </c>
      <c r="I762" s="323" t="s">
        <v>2258</v>
      </c>
    </row>
    <row r="763" spans="1:9" x14ac:dyDescent="0.25">
      <c r="A763" s="323" t="s">
        <v>2</v>
      </c>
      <c r="B763" s="323" t="s">
        <v>14</v>
      </c>
      <c r="C763" s="323">
        <v>207098287</v>
      </c>
      <c r="D763" s="323" t="s">
        <v>2882</v>
      </c>
      <c r="E763" s="323">
        <v>2023</v>
      </c>
      <c r="F763" s="323" t="s">
        <v>2253</v>
      </c>
      <c r="G763" s="323">
        <v>3</v>
      </c>
      <c r="H763" s="323" t="s">
        <v>2835</v>
      </c>
      <c r="I763" s="323" t="s">
        <v>2258</v>
      </c>
    </row>
    <row r="764" spans="1:9" x14ac:dyDescent="0.25">
      <c r="A764" s="323" t="s">
        <v>2</v>
      </c>
      <c r="B764" s="323" t="s">
        <v>14</v>
      </c>
      <c r="C764" s="323">
        <v>305399630</v>
      </c>
      <c r="D764" s="323" t="s">
        <v>2883</v>
      </c>
      <c r="E764" s="323">
        <v>2023</v>
      </c>
      <c r="F764" s="323" t="s">
        <v>2253</v>
      </c>
      <c r="G764" s="323">
        <v>2</v>
      </c>
      <c r="H764" s="323" t="s">
        <v>2835</v>
      </c>
      <c r="I764" s="323" t="s">
        <v>2258</v>
      </c>
    </row>
    <row r="765" spans="1:9" x14ac:dyDescent="0.25">
      <c r="A765" s="323" t="s">
        <v>2</v>
      </c>
      <c r="B765" s="323" t="s">
        <v>2289</v>
      </c>
      <c r="C765" s="323">
        <v>206889141</v>
      </c>
      <c r="D765" s="323" t="s">
        <v>2884</v>
      </c>
      <c r="E765" s="323">
        <v>2023</v>
      </c>
      <c r="F765" s="323" t="s">
        <v>2253</v>
      </c>
      <c r="G765" s="323">
        <v>1</v>
      </c>
      <c r="H765" s="323" t="s">
        <v>2835</v>
      </c>
      <c r="I765" s="323" t="s">
        <v>2255</v>
      </c>
    </row>
    <row r="766" spans="1:9" x14ac:dyDescent="0.25">
      <c r="A766" s="323" t="s">
        <v>2</v>
      </c>
      <c r="B766" s="323" t="s">
        <v>6</v>
      </c>
      <c r="C766" s="323">
        <v>206893028</v>
      </c>
      <c r="D766" s="323" t="s">
        <v>2885</v>
      </c>
      <c r="E766" s="323">
        <v>2023</v>
      </c>
      <c r="F766" s="323" t="s">
        <v>2253</v>
      </c>
      <c r="G766" s="323">
        <v>2</v>
      </c>
      <c r="H766" s="323" t="s">
        <v>2835</v>
      </c>
      <c r="I766" s="323" t="s">
        <v>2255</v>
      </c>
    </row>
    <row r="767" spans="1:9" x14ac:dyDescent="0.25">
      <c r="A767" s="323" t="s">
        <v>2</v>
      </c>
      <c r="B767" s="323" t="s">
        <v>5</v>
      </c>
      <c r="C767" s="323">
        <v>206891133</v>
      </c>
      <c r="D767" s="323" t="s">
        <v>2886</v>
      </c>
      <c r="E767" s="323">
        <v>2023</v>
      </c>
      <c r="F767" s="323" t="s">
        <v>2253</v>
      </c>
      <c r="G767" s="323">
        <v>3</v>
      </c>
      <c r="H767" s="323" t="s">
        <v>2835</v>
      </c>
      <c r="I767" s="323" t="s">
        <v>2255</v>
      </c>
    </row>
    <row r="768" spans="1:9" x14ac:dyDescent="0.25">
      <c r="A768" s="323" t="s">
        <v>2</v>
      </c>
      <c r="B768" s="323" t="s">
        <v>5</v>
      </c>
      <c r="C768" s="323">
        <v>203292438</v>
      </c>
      <c r="D768" s="323" t="s">
        <v>2887</v>
      </c>
      <c r="E768" s="323">
        <v>2023</v>
      </c>
      <c r="F768" s="323" t="s">
        <v>2253</v>
      </c>
      <c r="G768" s="323">
        <v>1</v>
      </c>
      <c r="H768" s="323" t="s">
        <v>2835</v>
      </c>
      <c r="I768" s="323" t="s">
        <v>2255</v>
      </c>
    </row>
    <row r="769" spans="1:10" x14ac:dyDescent="0.25">
      <c r="A769" s="323" t="s">
        <v>2</v>
      </c>
      <c r="B769" s="323" t="s">
        <v>5</v>
      </c>
      <c r="C769" s="323">
        <v>207304583</v>
      </c>
      <c r="D769" s="323" t="s">
        <v>2888</v>
      </c>
      <c r="E769" s="323">
        <v>2023</v>
      </c>
      <c r="F769" s="323" t="s">
        <v>2253</v>
      </c>
      <c r="G769" s="323">
        <v>2</v>
      </c>
      <c r="H769" s="323" t="s">
        <v>2835</v>
      </c>
      <c r="I769" s="323" t="s">
        <v>2255</v>
      </c>
    </row>
    <row r="770" spans="1:10" x14ac:dyDescent="0.25">
      <c r="A770" s="323" t="s">
        <v>2</v>
      </c>
      <c r="B770" s="323" t="s">
        <v>14</v>
      </c>
      <c r="C770" s="323">
        <v>206904898</v>
      </c>
      <c r="D770" s="323" t="s">
        <v>2385</v>
      </c>
      <c r="E770" s="323">
        <v>2023</v>
      </c>
      <c r="F770" s="323" t="s">
        <v>2253</v>
      </c>
      <c r="G770" s="323">
        <v>2</v>
      </c>
      <c r="H770" s="323" t="s">
        <v>2835</v>
      </c>
      <c r="I770" s="323" t="s">
        <v>2258</v>
      </c>
    </row>
    <row r="771" spans="1:10" x14ac:dyDescent="0.25">
      <c r="A771" s="323" t="s">
        <v>2</v>
      </c>
      <c r="B771" s="323" t="s">
        <v>14</v>
      </c>
      <c r="C771" s="323">
        <v>203390008</v>
      </c>
      <c r="D771" s="323" t="s">
        <v>2879</v>
      </c>
      <c r="E771" s="323">
        <v>2023</v>
      </c>
      <c r="F771" s="323" t="s">
        <v>2253</v>
      </c>
      <c r="G771" s="323">
        <v>2</v>
      </c>
      <c r="H771" s="323" t="s">
        <v>2835</v>
      </c>
      <c r="I771" s="323" t="s">
        <v>2258</v>
      </c>
    </row>
    <row r="772" spans="1:10" x14ac:dyDescent="0.25">
      <c r="A772" s="323" t="s">
        <v>2</v>
      </c>
      <c r="B772" s="323" t="s">
        <v>7</v>
      </c>
      <c r="C772" s="323">
        <v>207034500</v>
      </c>
      <c r="D772" s="323" t="s">
        <v>2889</v>
      </c>
      <c r="E772" s="323">
        <v>2023</v>
      </c>
      <c r="F772" s="323" t="s">
        <v>2253</v>
      </c>
      <c r="G772" s="323">
        <v>3</v>
      </c>
      <c r="H772" s="323" t="s">
        <v>2835</v>
      </c>
      <c r="I772" s="323" t="s">
        <v>2255</v>
      </c>
    </row>
    <row r="773" spans="1:10" x14ac:dyDescent="0.25">
      <c r="A773" s="323" t="s">
        <v>2</v>
      </c>
      <c r="B773" s="323" t="s">
        <v>12</v>
      </c>
      <c r="C773" s="323">
        <v>206902054</v>
      </c>
      <c r="D773" s="323" t="s">
        <v>2708</v>
      </c>
      <c r="E773" s="323">
        <v>2023</v>
      </c>
      <c r="F773" s="323" t="s">
        <v>2253</v>
      </c>
      <c r="G773" s="323">
        <v>1</v>
      </c>
      <c r="H773" s="323" t="s">
        <v>2890</v>
      </c>
      <c r="I773" s="323" t="s">
        <v>2255</v>
      </c>
    </row>
    <row r="774" spans="1:10" x14ac:dyDescent="0.25">
      <c r="A774" s="323" t="s">
        <v>2</v>
      </c>
      <c r="B774" s="323" t="s">
        <v>12</v>
      </c>
      <c r="C774" s="323">
        <v>305509674</v>
      </c>
      <c r="D774" s="323" t="s">
        <v>2891</v>
      </c>
      <c r="E774" s="323">
        <v>2023</v>
      </c>
      <c r="F774" s="323" t="s">
        <v>2253</v>
      </c>
      <c r="G774" s="323">
        <v>1</v>
      </c>
      <c r="H774" s="323" t="s">
        <v>2890</v>
      </c>
      <c r="I774" s="323" t="s">
        <v>2255</v>
      </c>
    </row>
    <row r="775" spans="1:10" x14ac:dyDescent="0.25">
      <c r="A775" s="323" t="s">
        <v>2</v>
      </c>
      <c r="B775" s="323" t="s">
        <v>6</v>
      </c>
      <c r="C775" s="323">
        <v>206909749</v>
      </c>
      <c r="D775" s="323" t="s">
        <v>2863</v>
      </c>
      <c r="E775" s="323">
        <v>2023</v>
      </c>
      <c r="F775" s="323" t="s">
        <v>2253</v>
      </c>
      <c r="G775" s="323">
        <v>1</v>
      </c>
      <c r="H775" s="323" t="s">
        <v>2890</v>
      </c>
      <c r="I775" s="323" t="s">
        <v>2255</v>
      </c>
    </row>
    <row r="776" spans="1:10" x14ac:dyDescent="0.25">
      <c r="A776" s="323" t="s">
        <v>2</v>
      </c>
      <c r="B776" s="323" t="s">
        <v>3</v>
      </c>
      <c r="C776" s="323">
        <v>308507137</v>
      </c>
      <c r="D776" s="323" t="s">
        <v>2892</v>
      </c>
      <c r="E776" s="323">
        <v>2023</v>
      </c>
      <c r="F776" s="323" t="s">
        <v>2253</v>
      </c>
      <c r="G776" s="323">
        <v>5</v>
      </c>
      <c r="H776" s="323" t="s">
        <v>2890</v>
      </c>
      <c r="I776" s="323" t="s">
        <v>2255</v>
      </c>
    </row>
    <row r="777" spans="1:10" x14ac:dyDescent="0.25">
      <c r="A777" s="323" t="s">
        <v>2</v>
      </c>
      <c r="B777" s="323" t="s">
        <v>14</v>
      </c>
      <c r="C777" s="323">
        <v>203261301</v>
      </c>
      <c r="D777" s="323" t="s">
        <v>2275</v>
      </c>
      <c r="E777" s="323">
        <v>2023</v>
      </c>
      <c r="F777" s="323" t="s">
        <v>2253</v>
      </c>
      <c r="G777" s="323">
        <v>4</v>
      </c>
      <c r="H777" s="323" t="s">
        <v>2890</v>
      </c>
      <c r="I777" s="323" t="s">
        <v>2258</v>
      </c>
    </row>
    <row r="778" spans="1:10" x14ac:dyDescent="0.25">
      <c r="A778" s="323" t="s">
        <v>2</v>
      </c>
      <c r="B778" s="323" t="s">
        <v>14</v>
      </c>
      <c r="C778" s="323">
        <v>203303650</v>
      </c>
      <c r="D778" s="323" t="s">
        <v>2321</v>
      </c>
      <c r="E778" s="323">
        <v>2023</v>
      </c>
      <c r="F778" s="323" t="s">
        <v>2253</v>
      </c>
      <c r="G778" s="323">
        <v>4</v>
      </c>
      <c r="H778" s="323" t="s">
        <v>2890</v>
      </c>
      <c r="I778" s="323" t="s">
        <v>2258</v>
      </c>
    </row>
    <row r="779" spans="1:10" x14ac:dyDescent="0.25">
      <c r="A779" s="323" t="s">
        <v>2</v>
      </c>
      <c r="B779" s="323" t="s">
        <v>5</v>
      </c>
      <c r="C779" s="323">
        <v>206891125</v>
      </c>
      <c r="D779" s="323" t="s">
        <v>2332</v>
      </c>
      <c r="E779" s="323">
        <v>2023</v>
      </c>
      <c r="F779" s="323" t="s">
        <v>2253</v>
      </c>
      <c r="G779" s="323">
        <v>2</v>
      </c>
      <c r="H779" s="323" t="s">
        <v>2890</v>
      </c>
      <c r="I779" s="323" t="s">
        <v>2258</v>
      </c>
    </row>
    <row r="780" spans="1:10" x14ac:dyDescent="0.25">
      <c r="A780" s="323" t="s">
        <v>2</v>
      </c>
      <c r="B780" s="323" t="s">
        <v>2262</v>
      </c>
      <c r="C780" s="323">
        <v>206908084</v>
      </c>
      <c r="D780" s="323" t="s">
        <v>2454</v>
      </c>
      <c r="E780" s="323">
        <v>2023</v>
      </c>
      <c r="F780" s="323" t="s">
        <v>2253</v>
      </c>
      <c r="G780" s="323">
        <v>4</v>
      </c>
      <c r="H780" s="323" t="s">
        <v>2890</v>
      </c>
      <c r="I780" s="323" t="s">
        <v>2309</v>
      </c>
      <c r="J780" s="323" t="s">
        <v>2893</v>
      </c>
    </row>
    <row r="781" spans="1:10" x14ac:dyDescent="0.25">
      <c r="A781" s="323" t="s">
        <v>2</v>
      </c>
      <c r="B781" s="323" t="s">
        <v>6</v>
      </c>
      <c r="C781" s="323">
        <v>203283757</v>
      </c>
      <c r="D781" s="323" t="s">
        <v>2894</v>
      </c>
      <c r="E781" s="323">
        <v>2023</v>
      </c>
      <c r="F781" s="323" t="s">
        <v>2253</v>
      </c>
      <c r="G781" s="323">
        <v>2</v>
      </c>
      <c r="H781" s="323" t="s">
        <v>2890</v>
      </c>
      <c r="I781" s="323" t="s">
        <v>2309</v>
      </c>
      <c r="J781" s="323" t="s">
        <v>2895</v>
      </c>
    </row>
    <row r="782" spans="1:10" x14ac:dyDescent="0.25">
      <c r="A782" s="323" t="s">
        <v>2</v>
      </c>
      <c r="B782" s="323" t="s">
        <v>7</v>
      </c>
      <c r="C782" s="323">
        <v>207099254</v>
      </c>
      <c r="D782" s="323" t="s">
        <v>2896</v>
      </c>
      <c r="E782" s="323">
        <v>2023</v>
      </c>
      <c r="F782" s="323" t="s">
        <v>2253</v>
      </c>
      <c r="G782" s="323">
        <v>1</v>
      </c>
      <c r="H782" s="323" t="s">
        <v>2890</v>
      </c>
      <c r="I782" s="323" t="s">
        <v>2258</v>
      </c>
    </row>
    <row r="783" spans="1:10" x14ac:dyDescent="0.25">
      <c r="A783" s="323" t="s">
        <v>2</v>
      </c>
      <c r="B783" s="323" t="s">
        <v>7</v>
      </c>
      <c r="C783" s="323">
        <v>207099261</v>
      </c>
      <c r="D783" s="323" t="s">
        <v>2897</v>
      </c>
      <c r="E783" s="323">
        <v>2023</v>
      </c>
      <c r="F783" s="323" t="s">
        <v>2253</v>
      </c>
      <c r="G783" s="323">
        <v>5</v>
      </c>
      <c r="H783" s="323" t="s">
        <v>2890</v>
      </c>
      <c r="I783" s="323" t="s">
        <v>2258</v>
      </c>
    </row>
    <row r="784" spans="1:10" x14ac:dyDescent="0.25">
      <c r="A784" s="323" t="s">
        <v>2</v>
      </c>
      <c r="B784" s="323" t="s">
        <v>10</v>
      </c>
      <c r="C784" s="323">
        <v>206892424</v>
      </c>
      <c r="D784" s="323" t="s">
        <v>2898</v>
      </c>
      <c r="E784" s="323">
        <v>2023</v>
      </c>
      <c r="F784" s="323" t="s">
        <v>2253</v>
      </c>
      <c r="G784" s="323">
        <v>1</v>
      </c>
      <c r="H784" s="323" t="s">
        <v>2890</v>
      </c>
      <c r="I784" s="323" t="s">
        <v>2255</v>
      </c>
    </row>
    <row r="785" spans="1:10" x14ac:dyDescent="0.25">
      <c r="A785" s="323" t="s">
        <v>2</v>
      </c>
      <c r="B785" s="323" t="s">
        <v>3</v>
      </c>
      <c r="C785" s="323">
        <v>207303814</v>
      </c>
      <c r="D785" s="323" t="s">
        <v>2899</v>
      </c>
      <c r="E785" s="323">
        <v>2023</v>
      </c>
      <c r="F785" s="323" t="s">
        <v>2253</v>
      </c>
      <c r="G785" s="323">
        <v>1</v>
      </c>
      <c r="H785" s="323" t="s">
        <v>2900</v>
      </c>
      <c r="I785" s="323" t="s">
        <v>2309</v>
      </c>
      <c r="J785" s="323" t="s">
        <v>2901</v>
      </c>
    </row>
    <row r="786" spans="1:10" x14ac:dyDescent="0.25">
      <c r="A786" s="323" t="s">
        <v>2</v>
      </c>
      <c r="B786" s="323" t="s">
        <v>7</v>
      </c>
      <c r="C786" s="323">
        <v>206867461</v>
      </c>
      <c r="D786" s="323" t="s">
        <v>2902</v>
      </c>
      <c r="E786" s="323">
        <v>2023</v>
      </c>
      <c r="F786" s="323" t="s">
        <v>2253</v>
      </c>
      <c r="G786" s="323">
        <v>1</v>
      </c>
      <c r="H786" s="323" t="s">
        <v>2900</v>
      </c>
      <c r="I786" s="323" t="s">
        <v>2258</v>
      </c>
    </row>
    <row r="787" spans="1:10" x14ac:dyDescent="0.25">
      <c r="A787" s="323" t="s">
        <v>2</v>
      </c>
      <c r="B787" s="323" t="s">
        <v>2256</v>
      </c>
      <c r="C787" s="323">
        <v>203404629</v>
      </c>
      <c r="D787" s="323" t="s">
        <v>2279</v>
      </c>
      <c r="E787" s="323">
        <v>2023</v>
      </c>
      <c r="F787" s="323" t="s">
        <v>2253</v>
      </c>
      <c r="G787" s="323">
        <v>5</v>
      </c>
      <c r="H787" s="323" t="s">
        <v>2900</v>
      </c>
      <c r="I787" s="323" t="s">
        <v>2258</v>
      </c>
    </row>
    <row r="788" spans="1:10" x14ac:dyDescent="0.25">
      <c r="A788" s="323" t="s">
        <v>2</v>
      </c>
      <c r="B788" s="323" t="s">
        <v>5</v>
      </c>
      <c r="C788" s="323">
        <v>305745571</v>
      </c>
      <c r="D788" s="323" t="s">
        <v>2346</v>
      </c>
      <c r="E788" s="323">
        <v>2023</v>
      </c>
      <c r="F788" s="323" t="s">
        <v>2253</v>
      </c>
      <c r="G788" s="323">
        <v>2</v>
      </c>
      <c r="H788" s="323" t="s">
        <v>2900</v>
      </c>
      <c r="I788" s="323" t="s">
        <v>2258</v>
      </c>
    </row>
    <row r="789" spans="1:10" x14ac:dyDescent="0.25">
      <c r="A789" s="323" t="s">
        <v>2</v>
      </c>
      <c r="B789" s="323" t="s">
        <v>10</v>
      </c>
      <c r="C789" s="323">
        <v>203315059</v>
      </c>
      <c r="D789" s="323" t="s">
        <v>2903</v>
      </c>
      <c r="E789" s="323">
        <v>2023</v>
      </c>
      <c r="F789" s="323" t="s">
        <v>2253</v>
      </c>
      <c r="G789" s="323">
        <v>1</v>
      </c>
      <c r="H789" s="323" t="s">
        <v>2904</v>
      </c>
      <c r="I789" s="323" t="s">
        <v>2255</v>
      </c>
    </row>
    <row r="790" spans="1:10" x14ac:dyDescent="0.25">
      <c r="A790" s="323" t="s">
        <v>2</v>
      </c>
      <c r="B790" s="323" t="s">
        <v>10</v>
      </c>
      <c r="C790" s="323">
        <v>206916581</v>
      </c>
      <c r="D790" s="323" t="s">
        <v>2365</v>
      </c>
      <c r="E790" s="323">
        <v>2023</v>
      </c>
      <c r="F790" s="323" t="s">
        <v>2253</v>
      </c>
      <c r="G790" s="323">
        <v>1</v>
      </c>
      <c r="H790" s="323" t="s">
        <v>2904</v>
      </c>
      <c r="I790" s="323" t="s">
        <v>2255</v>
      </c>
    </row>
    <row r="791" spans="1:10" x14ac:dyDescent="0.25">
      <c r="A791" s="323" t="s">
        <v>2</v>
      </c>
      <c r="B791" s="323" t="s">
        <v>8</v>
      </c>
      <c r="C791" s="323">
        <v>206964721</v>
      </c>
      <c r="D791" s="323" t="s">
        <v>2905</v>
      </c>
      <c r="E791" s="323">
        <v>2023</v>
      </c>
      <c r="F791" s="323" t="s">
        <v>2253</v>
      </c>
      <c r="G791" s="323">
        <v>2</v>
      </c>
      <c r="H791" s="323" t="s">
        <v>2904</v>
      </c>
      <c r="I791" s="323" t="s">
        <v>2255</v>
      </c>
    </row>
    <row r="792" spans="1:10" x14ac:dyDescent="0.25">
      <c r="A792" s="323" t="s">
        <v>2</v>
      </c>
      <c r="B792" s="323" t="s">
        <v>3</v>
      </c>
      <c r="C792" s="323">
        <v>201989044</v>
      </c>
      <c r="D792" s="323" t="s">
        <v>2550</v>
      </c>
      <c r="E792" s="323">
        <v>2023</v>
      </c>
      <c r="F792" s="323" t="s">
        <v>2253</v>
      </c>
      <c r="G792" s="323">
        <v>5</v>
      </c>
      <c r="H792" s="323" t="s">
        <v>2904</v>
      </c>
      <c r="I792" s="323" t="s">
        <v>2255</v>
      </c>
    </row>
    <row r="793" spans="1:10" x14ac:dyDescent="0.25">
      <c r="A793" s="323" t="s">
        <v>2</v>
      </c>
      <c r="B793" s="323" t="s">
        <v>8</v>
      </c>
      <c r="C793" s="323">
        <v>206906071</v>
      </c>
      <c r="D793" s="323" t="s">
        <v>2906</v>
      </c>
      <c r="E793" s="323">
        <v>2023</v>
      </c>
      <c r="F793" s="323" t="s">
        <v>2253</v>
      </c>
      <c r="G793" s="323">
        <v>1</v>
      </c>
      <c r="H793" s="323" t="s">
        <v>2904</v>
      </c>
      <c r="I793" s="323" t="s">
        <v>2255</v>
      </c>
    </row>
    <row r="794" spans="1:10" x14ac:dyDescent="0.25">
      <c r="A794" s="323" t="s">
        <v>2</v>
      </c>
      <c r="B794" s="323" t="s">
        <v>12</v>
      </c>
      <c r="C794" s="323">
        <v>203318164</v>
      </c>
      <c r="D794" s="323" t="s">
        <v>2907</v>
      </c>
      <c r="E794" s="323">
        <v>2023</v>
      </c>
      <c r="F794" s="323" t="s">
        <v>2253</v>
      </c>
      <c r="G794" s="323">
        <v>2</v>
      </c>
      <c r="H794" s="323" t="s">
        <v>2904</v>
      </c>
      <c r="I794" s="323" t="s">
        <v>2255</v>
      </c>
    </row>
    <row r="795" spans="1:10" x14ac:dyDescent="0.25">
      <c r="A795" s="323" t="s">
        <v>2</v>
      </c>
      <c r="B795" s="323" t="s">
        <v>10</v>
      </c>
      <c r="C795" s="323">
        <v>203315153</v>
      </c>
      <c r="D795" s="323" t="s">
        <v>2589</v>
      </c>
      <c r="E795" s="323">
        <v>2023</v>
      </c>
      <c r="F795" s="323" t="s">
        <v>2253</v>
      </c>
      <c r="G795" s="323">
        <v>1</v>
      </c>
      <c r="H795" s="323" t="s">
        <v>2904</v>
      </c>
      <c r="I795" s="323" t="s">
        <v>2255</v>
      </c>
    </row>
    <row r="796" spans="1:10" x14ac:dyDescent="0.25">
      <c r="A796" s="323" t="s">
        <v>2</v>
      </c>
      <c r="B796" s="323" t="s">
        <v>73</v>
      </c>
      <c r="C796" s="323">
        <v>200209151</v>
      </c>
      <c r="D796" s="323" t="s">
        <v>2908</v>
      </c>
      <c r="E796" s="323">
        <v>2023</v>
      </c>
      <c r="F796" s="323" t="s">
        <v>2253</v>
      </c>
      <c r="G796" s="323">
        <v>1</v>
      </c>
      <c r="H796" s="323" t="s">
        <v>2904</v>
      </c>
      <c r="I796" s="323" t="s">
        <v>2255</v>
      </c>
    </row>
    <row r="797" spans="1:10" x14ac:dyDescent="0.25">
      <c r="A797" s="323" t="s">
        <v>2</v>
      </c>
      <c r="B797" s="323" t="s">
        <v>2256</v>
      </c>
      <c r="C797" s="323">
        <v>207324678</v>
      </c>
      <c r="D797" s="323" t="s">
        <v>2909</v>
      </c>
      <c r="E797" s="323">
        <v>2023</v>
      </c>
      <c r="F797" s="323" t="s">
        <v>2253</v>
      </c>
      <c r="G797" s="323">
        <v>3</v>
      </c>
      <c r="H797" s="323" t="s">
        <v>2904</v>
      </c>
      <c r="I797" s="323" t="s">
        <v>2258</v>
      </c>
    </row>
    <row r="798" spans="1:10" x14ac:dyDescent="0.25">
      <c r="A798" s="323" t="s">
        <v>2</v>
      </c>
      <c r="B798" s="323" t="s">
        <v>12</v>
      </c>
      <c r="C798" s="323">
        <v>207126124</v>
      </c>
      <c r="D798" s="323" t="s">
        <v>2413</v>
      </c>
      <c r="E798" s="323">
        <v>2023</v>
      </c>
      <c r="F798" s="323" t="s">
        <v>2253</v>
      </c>
      <c r="G798" s="323">
        <v>1</v>
      </c>
      <c r="H798" s="323" t="s">
        <v>2904</v>
      </c>
      <c r="I798" s="323" t="s">
        <v>2255</v>
      </c>
    </row>
    <row r="799" spans="1:10" x14ac:dyDescent="0.25">
      <c r="A799" s="323" t="s">
        <v>2</v>
      </c>
      <c r="B799" s="323" t="s">
        <v>14</v>
      </c>
      <c r="C799" s="323">
        <v>207323995</v>
      </c>
      <c r="D799" s="323" t="s">
        <v>2331</v>
      </c>
      <c r="E799" s="323">
        <v>2023</v>
      </c>
      <c r="F799" s="323" t="s">
        <v>2253</v>
      </c>
      <c r="G799" s="323">
        <v>3</v>
      </c>
      <c r="H799" s="323" t="s">
        <v>2904</v>
      </c>
      <c r="I799" s="323" t="s">
        <v>2258</v>
      </c>
    </row>
    <row r="800" spans="1:10" x14ac:dyDescent="0.25">
      <c r="A800" s="323" t="s">
        <v>2</v>
      </c>
      <c r="B800" s="323" t="s">
        <v>8</v>
      </c>
      <c r="C800" s="323">
        <v>201661399</v>
      </c>
      <c r="D800" s="323" t="s">
        <v>2910</v>
      </c>
      <c r="E800" s="323">
        <v>2023</v>
      </c>
      <c r="F800" s="323" t="s">
        <v>2253</v>
      </c>
      <c r="G800" s="323">
        <v>5</v>
      </c>
      <c r="H800" s="323" t="s">
        <v>2904</v>
      </c>
      <c r="I800" s="323" t="s">
        <v>2255</v>
      </c>
    </row>
    <row r="801" spans="1:10" x14ac:dyDescent="0.25">
      <c r="A801" s="323" t="s">
        <v>2</v>
      </c>
      <c r="B801" s="323" t="s">
        <v>12</v>
      </c>
      <c r="C801" s="323">
        <v>206945071</v>
      </c>
      <c r="D801" s="323" t="s">
        <v>2747</v>
      </c>
      <c r="E801" s="323">
        <v>2023</v>
      </c>
      <c r="F801" s="323" t="s">
        <v>2253</v>
      </c>
      <c r="G801" s="323">
        <v>1</v>
      </c>
      <c r="H801" s="323" t="s">
        <v>2904</v>
      </c>
      <c r="I801" s="323" t="s">
        <v>2255</v>
      </c>
    </row>
    <row r="802" spans="1:10" x14ac:dyDescent="0.25">
      <c r="A802" s="323" t="s">
        <v>2</v>
      </c>
      <c r="B802" s="323" t="s">
        <v>2289</v>
      </c>
      <c r="C802" s="323">
        <v>203380122</v>
      </c>
      <c r="D802" s="323" t="s">
        <v>2911</v>
      </c>
      <c r="E802" s="323">
        <v>2023</v>
      </c>
      <c r="F802" s="323" t="s">
        <v>2253</v>
      </c>
      <c r="G802" s="323">
        <v>1</v>
      </c>
      <c r="H802" s="323" t="s">
        <v>2904</v>
      </c>
      <c r="I802" s="323" t="s">
        <v>2255</v>
      </c>
    </row>
    <row r="803" spans="1:10" x14ac:dyDescent="0.25">
      <c r="A803" s="323" t="s">
        <v>2</v>
      </c>
      <c r="B803" s="323" t="s">
        <v>14</v>
      </c>
      <c r="C803" s="323">
        <v>203261285</v>
      </c>
      <c r="D803" s="323" t="s">
        <v>2912</v>
      </c>
      <c r="E803" s="323">
        <v>2023</v>
      </c>
      <c r="F803" s="323" t="s">
        <v>2253</v>
      </c>
      <c r="G803" s="323">
        <v>1</v>
      </c>
      <c r="H803" s="323" t="s">
        <v>2904</v>
      </c>
      <c r="I803" s="323" t="s">
        <v>2258</v>
      </c>
    </row>
    <row r="804" spans="1:10" x14ac:dyDescent="0.25">
      <c r="A804" s="323" t="s">
        <v>2</v>
      </c>
      <c r="B804" s="323" t="s">
        <v>7</v>
      </c>
      <c r="C804" s="323">
        <v>207036205</v>
      </c>
      <c r="D804" s="323" t="s">
        <v>2913</v>
      </c>
      <c r="E804" s="323">
        <v>2023</v>
      </c>
      <c r="F804" s="323" t="s">
        <v>2253</v>
      </c>
      <c r="G804" s="323">
        <v>1</v>
      </c>
      <c r="H804" s="323" t="s">
        <v>2904</v>
      </c>
      <c r="I804" s="323" t="s">
        <v>2258</v>
      </c>
    </row>
    <row r="805" spans="1:10" x14ac:dyDescent="0.25">
      <c r="A805" s="323" t="s">
        <v>2</v>
      </c>
      <c r="B805" s="323" t="s">
        <v>14</v>
      </c>
      <c r="C805" s="323">
        <v>203454639</v>
      </c>
      <c r="D805" s="323" t="s">
        <v>2777</v>
      </c>
      <c r="E805" s="323">
        <v>2023</v>
      </c>
      <c r="F805" s="323" t="s">
        <v>2253</v>
      </c>
      <c r="G805" s="323">
        <v>2</v>
      </c>
      <c r="H805" s="323" t="s">
        <v>2904</v>
      </c>
      <c r="I805" s="323" t="s">
        <v>2258</v>
      </c>
    </row>
    <row r="806" spans="1:10" x14ac:dyDescent="0.25">
      <c r="A806" s="323" t="s">
        <v>2</v>
      </c>
      <c r="B806" s="323" t="s">
        <v>12</v>
      </c>
      <c r="C806" s="323">
        <v>204340391</v>
      </c>
      <c r="D806" s="323" t="s">
        <v>2350</v>
      </c>
      <c r="E806" s="323">
        <v>2023</v>
      </c>
      <c r="F806" s="323" t="s">
        <v>2253</v>
      </c>
      <c r="G806" s="323">
        <v>4</v>
      </c>
      <c r="H806" s="323" t="s">
        <v>2904</v>
      </c>
      <c r="I806" s="323" t="s">
        <v>2255</v>
      </c>
    </row>
    <row r="807" spans="1:10" x14ac:dyDescent="0.25">
      <c r="A807" s="323" t="s">
        <v>2</v>
      </c>
      <c r="B807" s="323" t="s">
        <v>14</v>
      </c>
      <c r="C807" s="323">
        <v>203454678</v>
      </c>
      <c r="D807" s="323" t="s">
        <v>2733</v>
      </c>
      <c r="E807" s="323">
        <v>2023</v>
      </c>
      <c r="F807" s="323" t="s">
        <v>2253</v>
      </c>
      <c r="G807" s="323">
        <v>3</v>
      </c>
      <c r="H807" s="323" t="s">
        <v>2904</v>
      </c>
      <c r="I807" s="323" t="s">
        <v>2258</v>
      </c>
    </row>
    <row r="808" spans="1:10" x14ac:dyDescent="0.25">
      <c r="A808" s="323" t="s">
        <v>2</v>
      </c>
      <c r="B808" s="323" t="s">
        <v>2289</v>
      </c>
      <c r="C808" s="323">
        <v>203330437</v>
      </c>
      <c r="D808" s="323" t="s">
        <v>2914</v>
      </c>
      <c r="E808" s="323">
        <v>2023</v>
      </c>
      <c r="F808" s="323" t="s">
        <v>2253</v>
      </c>
      <c r="G808" s="323">
        <v>1</v>
      </c>
      <c r="H808" s="323" t="s">
        <v>2904</v>
      </c>
      <c r="I808" s="323" t="s">
        <v>2255</v>
      </c>
    </row>
    <row r="809" spans="1:10" x14ac:dyDescent="0.25">
      <c r="A809" s="323" t="s">
        <v>2</v>
      </c>
      <c r="B809" s="323" t="s">
        <v>73</v>
      </c>
      <c r="C809" s="323">
        <v>207324567</v>
      </c>
      <c r="D809" s="323" t="s">
        <v>2915</v>
      </c>
      <c r="E809" s="323">
        <v>2023</v>
      </c>
      <c r="F809" s="323" t="s">
        <v>2253</v>
      </c>
      <c r="G809" s="323">
        <v>1</v>
      </c>
      <c r="H809" s="323" t="s">
        <v>2904</v>
      </c>
      <c r="I809" s="323" t="s">
        <v>2309</v>
      </c>
      <c r="J809" s="323" t="s">
        <v>2916</v>
      </c>
    </row>
    <row r="810" spans="1:10" x14ac:dyDescent="0.25">
      <c r="A810" s="323" t="s">
        <v>2</v>
      </c>
      <c r="B810" s="323" t="s">
        <v>99</v>
      </c>
      <c r="C810" s="323">
        <v>203274435</v>
      </c>
      <c r="D810" s="323" t="s">
        <v>2917</v>
      </c>
      <c r="E810" s="323">
        <v>2023</v>
      </c>
      <c r="F810" s="323" t="s">
        <v>2253</v>
      </c>
      <c r="G810" s="323">
        <v>5</v>
      </c>
      <c r="H810" s="323" t="s">
        <v>2904</v>
      </c>
      <c r="I810" s="323" t="s">
        <v>2258</v>
      </c>
    </row>
    <row r="811" spans="1:10" x14ac:dyDescent="0.25">
      <c r="A811" s="323" t="s">
        <v>2</v>
      </c>
      <c r="B811" s="323" t="s">
        <v>3</v>
      </c>
      <c r="C811" s="323">
        <v>203457981</v>
      </c>
      <c r="D811" s="323" t="s">
        <v>2918</v>
      </c>
      <c r="E811" s="323">
        <v>2023</v>
      </c>
      <c r="F811" s="323" t="s">
        <v>2253</v>
      </c>
      <c r="G811" s="323">
        <v>3</v>
      </c>
      <c r="H811" s="323" t="s">
        <v>2904</v>
      </c>
      <c r="I811" s="323" t="s">
        <v>2255</v>
      </c>
    </row>
    <row r="812" spans="1:10" x14ac:dyDescent="0.25">
      <c r="A812" s="323" t="s">
        <v>2</v>
      </c>
      <c r="B812" s="323" t="s">
        <v>7</v>
      </c>
      <c r="C812" s="323">
        <v>203286855</v>
      </c>
      <c r="D812" s="323" t="s">
        <v>2393</v>
      </c>
      <c r="E812" s="323">
        <v>2023</v>
      </c>
      <c r="F812" s="323" t="s">
        <v>2253</v>
      </c>
      <c r="G812" s="323">
        <v>2</v>
      </c>
      <c r="H812" s="323" t="s">
        <v>2904</v>
      </c>
      <c r="I812" s="323" t="s">
        <v>2258</v>
      </c>
    </row>
    <row r="813" spans="1:10" x14ac:dyDescent="0.25">
      <c r="A813" s="323" t="s">
        <v>2</v>
      </c>
      <c r="B813" s="323" t="s">
        <v>2289</v>
      </c>
      <c r="C813" s="323">
        <v>206889134</v>
      </c>
      <c r="D813" s="323" t="s">
        <v>2919</v>
      </c>
      <c r="E813" s="323">
        <v>2023</v>
      </c>
      <c r="F813" s="323" t="s">
        <v>2253</v>
      </c>
      <c r="G813" s="323">
        <v>1</v>
      </c>
      <c r="H813" s="323" t="s">
        <v>2904</v>
      </c>
      <c r="I813" s="323" t="s">
        <v>2255</v>
      </c>
    </row>
    <row r="814" spans="1:10" x14ac:dyDescent="0.25">
      <c r="A814" s="323" t="s">
        <v>2</v>
      </c>
      <c r="B814" s="323" t="s">
        <v>14</v>
      </c>
      <c r="C814" s="323">
        <v>201086117</v>
      </c>
      <c r="D814" s="323" t="s">
        <v>2409</v>
      </c>
      <c r="E814" s="323">
        <v>2023</v>
      </c>
      <c r="F814" s="323" t="s">
        <v>2253</v>
      </c>
      <c r="G814" s="323">
        <v>9</v>
      </c>
      <c r="H814" s="323" t="s">
        <v>2904</v>
      </c>
      <c r="I814" s="323" t="s">
        <v>2258</v>
      </c>
    </row>
    <row r="815" spans="1:10" x14ac:dyDescent="0.25">
      <c r="A815" s="323" t="s">
        <v>2</v>
      </c>
      <c r="B815" s="323" t="s">
        <v>10</v>
      </c>
      <c r="C815" s="323">
        <v>203315098</v>
      </c>
      <c r="D815" s="323" t="s">
        <v>2920</v>
      </c>
      <c r="E815" s="323">
        <v>2023</v>
      </c>
      <c r="F815" s="323" t="s">
        <v>2253</v>
      </c>
      <c r="G815" s="323">
        <v>2</v>
      </c>
      <c r="H815" s="323" t="s">
        <v>2904</v>
      </c>
      <c r="I815" s="323" t="s">
        <v>2255</v>
      </c>
    </row>
    <row r="816" spans="1:10" x14ac:dyDescent="0.25">
      <c r="A816" s="323" t="s">
        <v>2</v>
      </c>
      <c r="B816" s="323" t="s">
        <v>12</v>
      </c>
      <c r="C816" s="323">
        <v>309011802</v>
      </c>
      <c r="D816" s="323" t="s">
        <v>2921</v>
      </c>
      <c r="E816" s="323">
        <v>2023</v>
      </c>
      <c r="F816" s="323" t="s">
        <v>2253</v>
      </c>
      <c r="G816" s="323">
        <v>2</v>
      </c>
      <c r="H816" s="323" t="s">
        <v>2904</v>
      </c>
      <c r="I816" s="323" t="s">
        <v>2255</v>
      </c>
    </row>
    <row r="817" spans="1:9" x14ac:dyDescent="0.25">
      <c r="A817" s="323" t="s">
        <v>2</v>
      </c>
      <c r="B817" s="323" t="s">
        <v>14</v>
      </c>
      <c r="C817" s="323">
        <v>207098294</v>
      </c>
      <c r="D817" s="323" t="s">
        <v>2745</v>
      </c>
      <c r="E817" s="323">
        <v>2023</v>
      </c>
      <c r="F817" s="323" t="s">
        <v>2253</v>
      </c>
      <c r="G817" s="323">
        <v>2</v>
      </c>
      <c r="H817" s="323" t="s">
        <v>2904</v>
      </c>
      <c r="I817" s="323" t="s">
        <v>2258</v>
      </c>
    </row>
    <row r="818" spans="1:9" x14ac:dyDescent="0.25">
      <c r="A818" s="323" t="s">
        <v>2</v>
      </c>
      <c r="B818" s="323" t="s">
        <v>12</v>
      </c>
      <c r="C818" s="323">
        <v>206905571</v>
      </c>
      <c r="D818" s="323" t="s">
        <v>2490</v>
      </c>
      <c r="E818" s="323">
        <v>2023</v>
      </c>
      <c r="F818" s="323" t="s">
        <v>2253</v>
      </c>
      <c r="G818" s="323">
        <v>2</v>
      </c>
      <c r="H818" s="323" t="s">
        <v>2904</v>
      </c>
      <c r="I818" s="323" t="s">
        <v>2255</v>
      </c>
    </row>
    <row r="819" spans="1:9" x14ac:dyDescent="0.25">
      <c r="A819" s="323" t="s">
        <v>2</v>
      </c>
      <c r="B819" s="323" t="s">
        <v>2256</v>
      </c>
      <c r="C819" s="323">
        <v>206882911</v>
      </c>
      <c r="D819" s="323" t="s">
        <v>2733</v>
      </c>
      <c r="E819" s="323">
        <v>2023</v>
      </c>
      <c r="F819" s="323" t="s">
        <v>2253</v>
      </c>
      <c r="G819" s="323">
        <v>1</v>
      </c>
      <c r="H819" s="323" t="s">
        <v>2904</v>
      </c>
      <c r="I819" s="323" t="s">
        <v>2258</v>
      </c>
    </row>
    <row r="820" spans="1:9" x14ac:dyDescent="0.25">
      <c r="A820" s="323" t="s">
        <v>2</v>
      </c>
      <c r="B820" s="323" t="s">
        <v>8</v>
      </c>
      <c r="C820" s="323">
        <v>305453248</v>
      </c>
      <c r="D820" s="323" t="s">
        <v>2922</v>
      </c>
      <c r="E820" s="323">
        <v>2023</v>
      </c>
      <c r="F820" s="323" t="s">
        <v>2253</v>
      </c>
      <c r="G820" s="323">
        <v>3</v>
      </c>
      <c r="H820" s="323" t="s">
        <v>2923</v>
      </c>
      <c r="I820" s="323" t="s">
        <v>2255</v>
      </c>
    </row>
    <row r="821" spans="1:9" x14ac:dyDescent="0.25">
      <c r="A821" s="323" t="s">
        <v>2</v>
      </c>
      <c r="B821" s="323" t="s">
        <v>12</v>
      </c>
      <c r="C821" s="323">
        <v>309900369</v>
      </c>
      <c r="D821" s="323" t="s">
        <v>2665</v>
      </c>
      <c r="E821" s="323">
        <v>2023</v>
      </c>
      <c r="F821" s="323" t="s">
        <v>2253</v>
      </c>
      <c r="G821" s="323">
        <v>2</v>
      </c>
      <c r="H821" s="323" t="s">
        <v>2923</v>
      </c>
      <c r="I821" s="323" t="s">
        <v>2255</v>
      </c>
    </row>
    <row r="822" spans="1:9" x14ac:dyDescent="0.25">
      <c r="A822" s="323" t="s">
        <v>2</v>
      </c>
      <c r="B822" s="323" t="s">
        <v>12</v>
      </c>
      <c r="C822" s="323">
        <v>305509674</v>
      </c>
      <c r="D822" s="323" t="s">
        <v>2891</v>
      </c>
      <c r="E822" s="323">
        <v>2023</v>
      </c>
      <c r="F822" s="323" t="s">
        <v>2253</v>
      </c>
      <c r="G822" s="323">
        <v>2</v>
      </c>
      <c r="H822" s="323" t="s">
        <v>2923</v>
      </c>
      <c r="I822" s="323" t="s">
        <v>2255</v>
      </c>
    </row>
    <row r="823" spans="1:9" x14ac:dyDescent="0.25">
      <c r="A823" s="323" t="s">
        <v>2</v>
      </c>
      <c r="B823" s="323" t="s">
        <v>10</v>
      </c>
      <c r="C823" s="323">
        <v>203384529</v>
      </c>
      <c r="D823" s="323" t="s">
        <v>2924</v>
      </c>
      <c r="E823" s="323">
        <v>2023</v>
      </c>
      <c r="F823" s="323" t="s">
        <v>2253</v>
      </c>
      <c r="G823" s="323">
        <v>2</v>
      </c>
      <c r="H823" s="323" t="s">
        <v>2923</v>
      </c>
      <c r="I823" s="323" t="s">
        <v>2255</v>
      </c>
    </row>
    <row r="824" spans="1:9" x14ac:dyDescent="0.25">
      <c r="A824" s="323" t="s">
        <v>2</v>
      </c>
      <c r="B824" s="323" t="s">
        <v>14</v>
      </c>
      <c r="C824" s="323">
        <v>307976569</v>
      </c>
      <c r="D824" s="323" t="s">
        <v>2590</v>
      </c>
      <c r="E824" s="323">
        <v>2023</v>
      </c>
      <c r="F824" s="323" t="s">
        <v>2253</v>
      </c>
      <c r="G824" s="323">
        <v>3</v>
      </c>
      <c r="H824" s="323" t="s">
        <v>2923</v>
      </c>
      <c r="I824" s="323" t="s">
        <v>2258</v>
      </c>
    </row>
    <row r="825" spans="1:9" x14ac:dyDescent="0.25">
      <c r="A825" s="323" t="s">
        <v>2</v>
      </c>
      <c r="B825" s="323" t="s">
        <v>2256</v>
      </c>
      <c r="C825" s="323">
        <v>203426695</v>
      </c>
      <c r="D825" s="323" t="s">
        <v>2287</v>
      </c>
      <c r="E825" s="323">
        <v>2023</v>
      </c>
      <c r="F825" s="323" t="s">
        <v>2253</v>
      </c>
      <c r="G825" s="323">
        <v>2</v>
      </c>
      <c r="H825" s="323" t="s">
        <v>2923</v>
      </c>
      <c r="I825" s="323" t="s">
        <v>2258</v>
      </c>
    </row>
    <row r="826" spans="1:9" x14ac:dyDescent="0.25">
      <c r="A826" s="323" t="s">
        <v>2</v>
      </c>
      <c r="B826" s="323" t="s">
        <v>12</v>
      </c>
      <c r="C826" s="323">
        <v>207237975</v>
      </c>
      <c r="D826" s="323" t="s">
        <v>2557</v>
      </c>
      <c r="E826" s="323">
        <v>2023</v>
      </c>
      <c r="F826" s="323" t="s">
        <v>2253</v>
      </c>
      <c r="G826" s="323">
        <v>2</v>
      </c>
      <c r="H826" s="323" t="s">
        <v>2923</v>
      </c>
      <c r="I826" s="323" t="s">
        <v>2255</v>
      </c>
    </row>
    <row r="827" spans="1:9" x14ac:dyDescent="0.25">
      <c r="A827" s="323" t="s">
        <v>2</v>
      </c>
      <c r="B827" s="323" t="s">
        <v>99</v>
      </c>
      <c r="C827" s="323">
        <v>207304931</v>
      </c>
      <c r="D827" s="323" t="s">
        <v>2925</v>
      </c>
      <c r="E827" s="323">
        <v>2023</v>
      </c>
      <c r="F827" s="323" t="s">
        <v>2253</v>
      </c>
      <c r="G827" s="323">
        <v>1</v>
      </c>
      <c r="H827" s="323" t="s">
        <v>2923</v>
      </c>
      <c r="I827" s="323" t="s">
        <v>2258</v>
      </c>
    </row>
    <row r="828" spans="1:9" x14ac:dyDescent="0.25">
      <c r="A828" s="323" t="s">
        <v>2</v>
      </c>
      <c r="B828" s="323" t="s">
        <v>12</v>
      </c>
      <c r="C828" s="323">
        <v>203409502</v>
      </c>
      <c r="D828" s="323" t="s">
        <v>2603</v>
      </c>
      <c r="E828" s="323">
        <v>2023</v>
      </c>
      <c r="F828" s="323" t="s">
        <v>2253</v>
      </c>
      <c r="G828" s="323">
        <v>1</v>
      </c>
      <c r="H828" s="323" t="s">
        <v>2923</v>
      </c>
      <c r="I828" s="323" t="s">
        <v>2255</v>
      </c>
    </row>
    <row r="829" spans="1:9" x14ac:dyDescent="0.25">
      <c r="A829" s="323" t="s">
        <v>2</v>
      </c>
      <c r="B829" s="323" t="s">
        <v>7</v>
      </c>
      <c r="C829" s="323">
        <v>206867461</v>
      </c>
      <c r="D829" s="323" t="s">
        <v>2902</v>
      </c>
      <c r="E829" s="323">
        <v>2023</v>
      </c>
      <c r="F829" s="323" t="s">
        <v>2253</v>
      </c>
      <c r="G829" s="323">
        <v>2</v>
      </c>
      <c r="H829" s="323" t="s">
        <v>2923</v>
      </c>
      <c r="I829" s="323" t="s">
        <v>2258</v>
      </c>
    </row>
    <row r="830" spans="1:9" x14ac:dyDescent="0.25">
      <c r="A830" s="323" t="s">
        <v>2</v>
      </c>
      <c r="B830" s="323" t="s">
        <v>7</v>
      </c>
      <c r="C830" s="323">
        <v>203286848</v>
      </c>
      <c r="D830" s="323" t="s">
        <v>2849</v>
      </c>
      <c r="E830" s="323">
        <v>2023</v>
      </c>
      <c r="F830" s="323" t="s">
        <v>2253</v>
      </c>
      <c r="G830" s="323">
        <v>5</v>
      </c>
      <c r="H830" s="323" t="s">
        <v>2923</v>
      </c>
      <c r="I830" s="323" t="s">
        <v>2258</v>
      </c>
    </row>
    <row r="831" spans="1:9" x14ac:dyDescent="0.25">
      <c r="A831" s="323" t="s">
        <v>2</v>
      </c>
      <c r="B831" s="323" t="s">
        <v>2256</v>
      </c>
      <c r="C831" s="323">
        <v>206883016</v>
      </c>
      <c r="D831" s="323" t="s">
        <v>2926</v>
      </c>
      <c r="E831" s="323">
        <v>2023</v>
      </c>
      <c r="F831" s="323" t="s">
        <v>2253</v>
      </c>
      <c r="G831" s="323">
        <v>4</v>
      </c>
      <c r="H831" s="323" t="s">
        <v>2923</v>
      </c>
      <c r="I831" s="323" t="s">
        <v>2258</v>
      </c>
    </row>
    <row r="832" spans="1:9" x14ac:dyDescent="0.25">
      <c r="A832" s="323" t="s">
        <v>2</v>
      </c>
      <c r="B832" s="323" t="s">
        <v>10</v>
      </c>
      <c r="C832" s="323">
        <v>204792843</v>
      </c>
      <c r="D832" s="323" t="s">
        <v>2927</v>
      </c>
      <c r="E832" s="323">
        <v>2023</v>
      </c>
      <c r="F832" s="323" t="s">
        <v>2253</v>
      </c>
      <c r="G832" s="323">
        <v>1</v>
      </c>
      <c r="H832" s="323" t="s">
        <v>2923</v>
      </c>
      <c r="I832" s="323" t="s">
        <v>2255</v>
      </c>
    </row>
    <row r="833" spans="1:9" x14ac:dyDescent="0.25">
      <c r="A833" s="323" t="s">
        <v>2</v>
      </c>
      <c r="B833" s="323" t="s">
        <v>8</v>
      </c>
      <c r="C833" s="323">
        <v>207046762</v>
      </c>
      <c r="D833" s="323" t="s">
        <v>2928</v>
      </c>
      <c r="E833" s="323">
        <v>2023</v>
      </c>
      <c r="F833" s="323" t="s">
        <v>2253</v>
      </c>
      <c r="G833" s="323">
        <v>3</v>
      </c>
      <c r="H833" s="323" t="s">
        <v>2923</v>
      </c>
      <c r="I833" s="323" t="s">
        <v>2255</v>
      </c>
    </row>
    <row r="834" spans="1:9" x14ac:dyDescent="0.25">
      <c r="A834" s="323" t="s">
        <v>2</v>
      </c>
      <c r="B834" s="323" t="s">
        <v>10</v>
      </c>
      <c r="C834" s="323">
        <v>203315066</v>
      </c>
      <c r="D834" s="323" t="s">
        <v>2526</v>
      </c>
      <c r="E834" s="323">
        <v>2023</v>
      </c>
      <c r="F834" s="323" t="s">
        <v>2253</v>
      </c>
      <c r="G834" s="323">
        <v>2</v>
      </c>
      <c r="H834" s="323" t="s">
        <v>2923</v>
      </c>
      <c r="I834" s="323" t="s">
        <v>2255</v>
      </c>
    </row>
    <row r="835" spans="1:9" x14ac:dyDescent="0.25">
      <c r="A835" s="323" t="s">
        <v>2</v>
      </c>
      <c r="B835" s="323" t="s">
        <v>7</v>
      </c>
      <c r="C835" s="323">
        <v>207013004</v>
      </c>
      <c r="D835" s="323" t="s">
        <v>2929</v>
      </c>
      <c r="E835" s="323">
        <v>2023</v>
      </c>
      <c r="F835" s="323" t="s">
        <v>2253</v>
      </c>
      <c r="G835" s="323">
        <v>1</v>
      </c>
      <c r="H835" s="323" t="s">
        <v>2930</v>
      </c>
      <c r="I835" s="323" t="s">
        <v>2258</v>
      </c>
    </row>
    <row r="836" spans="1:9" x14ac:dyDescent="0.25">
      <c r="A836" s="323" t="s">
        <v>2</v>
      </c>
      <c r="B836" s="323" t="s">
        <v>99</v>
      </c>
      <c r="C836" s="323">
        <v>206908100</v>
      </c>
      <c r="D836" s="323" t="s">
        <v>2713</v>
      </c>
      <c r="E836" s="323">
        <v>2023</v>
      </c>
      <c r="F836" s="323" t="s">
        <v>2253</v>
      </c>
      <c r="G836" s="323">
        <v>5</v>
      </c>
      <c r="H836" s="323" t="s">
        <v>2930</v>
      </c>
      <c r="I836" s="323" t="s">
        <v>2258</v>
      </c>
    </row>
    <row r="837" spans="1:9" x14ac:dyDescent="0.25">
      <c r="A837" s="323" t="s">
        <v>2</v>
      </c>
      <c r="B837" s="323" t="s">
        <v>3</v>
      </c>
      <c r="C837" s="323">
        <v>203491919</v>
      </c>
      <c r="D837" s="323" t="s">
        <v>2536</v>
      </c>
      <c r="E837" s="323">
        <v>2023</v>
      </c>
      <c r="F837" s="323" t="s">
        <v>2253</v>
      </c>
      <c r="G837" s="323">
        <v>3</v>
      </c>
      <c r="H837" s="323" t="s">
        <v>2930</v>
      </c>
      <c r="I837" s="323" t="s">
        <v>2255</v>
      </c>
    </row>
    <row r="838" spans="1:9" x14ac:dyDescent="0.25">
      <c r="A838" s="323" t="s">
        <v>2</v>
      </c>
      <c r="B838" s="323" t="s">
        <v>7</v>
      </c>
      <c r="C838" s="323">
        <v>203261150</v>
      </c>
      <c r="D838" s="323" t="s">
        <v>2584</v>
      </c>
      <c r="E838" s="323">
        <v>2023</v>
      </c>
      <c r="F838" s="323" t="s">
        <v>2253</v>
      </c>
      <c r="G838" s="323">
        <v>3</v>
      </c>
      <c r="H838" s="323" t="s">
        <v>2930</v>
      </c>
      <c r="I838" s="323" t="s">
        <v>2258</v>
      </c>
    </row>
    <row r="839" spans="1:9" x14ac:dyDescent="0.25">
      <c r="A839" s="323" t="s">
        <v>2</v>
      </c>
      <c r="B839" s="323" t="s">
        <v>7</v>
      </c>
      <c r="C839" s="323">
        <v>206943304</v>
      </c>
      <c r="D839" s="323" t="s">
        <v>2360</v>
      </c>
      <c r="E839" s="323">
        <v>2023</v>
      </c>
      <c r="F839" s="323" t="s">
        <v>2253</v>
      </c>
      <c r="G839" s="323">
        <v>26</v>
      </c>
      <c r="H839" s="323" t="s">
        <v>2930</v>
      </c>
      <c r="I839" s="323" t="s">
        <v>2258</v>
      </c>
    </row>
    <row r="840" spans="1:9" x14ac:dyDescent="0.25">
      <c r="A840" s="323" t="s">
        <v>2</v>
      </c>
      <c r="B840" s="323" t="s">
        <v>14</v>
      </c>
      <c r="C840" s="323">
        <v>207323995</v>
      </c>
      <c r="D840" s="323" t="s">
        <v>2331</v>
      </c>
      <c r="E840" s="323">
        <v>2023</v>
      </c>
      <c r="F840" s="323" t="s">
        <v>2253</v>
      </c>
      <c r="G840" s="323">
        <v>2</v>
      </c>
      <c r="H840" s="323" t="s">
        <v>2930</v>
      </c>
      <c r="I840" s="323" t="s">
        <v>2258</v>
      </c>
    </row>
    <row r="841" spans="1:9" x14ac:dyDescent="0.25">
      <c r="A841" s="323" t="s">
        <v>2</v>
      </c>
      <c r="B841" s="323" t="s">
        <v>5</v>
      </c>
      <c r="C841" s="323">
        <v>206891125</v>
      </c>
      <c r="D841" s="323" t="s">
        <v>2332</v>
      </c>
      <c r="E841" s="323">
        <v>2023</v>
      </c>
      <c r="F841" s="323" t="s">
        <v>2253</v>
      </c>
      <c r="G841" s="323">
        <v>3</v>
      </c>
      <c r="H841" s="323" t="s">
        <v>2930</v>
      </c>
      <c r="I841" s="323" t="s">
        <v>2258</v>
      </c>
    </row>
    <row r="842" spans="1:9" x14ac:dyDescent="0.25">
      <c r="A842" s="323" t="s">
        <v>2</v>
      </c>
      <c r="B842" s="323" t="s">
        <v>12</v>
      </c>
      <c r="C842" s="323">
        <v>204340391</v>
      </c>
      <c r="D842" s="323" t="s">
        <v>2350</v>
      </c>
      <c r="E842" s="323">
        <v>2023</v>
      </c>
      <c r="F842" s="323" t="s">
        <v>2253</v>
      </c>
      <c r="G842" s="323">
        <v>2</v>
      </c>
      <c r="H842" s="323" t="s">
        <v>2930</v>
      </c>
      <c r="I842" s="323" t="s">
        <v>2255</v>
      </c>
    </row>
    <row r="843" spans="1:9" x14ac:dyDescent="0.25">
      <c r="A843" s="323" t="s">
        <v>2</v>
      </c>
      <c r="B843" s="323" t="s">
        <v>8</v>
      </c>
      <c r="C843" s="323">
        <v>203293705</v>
      </c>
      <c r="D843" s="323" t="s">
        <v>2931</v>
      </c>
      <c r="E843" s="323">
        <v>2023</v>
      </c>
      <c r="F843" s="323" t="s">
        <v>2253</v>
      </c>
      <c r="G843" s="323">
        <v>2</v>
      </c>
      <c r="H843" s="323" t="s">
        <v>2930</v>
      </c>
      <c r="I843" s="323" t="s">
        <v>2255</v>
      </c>
    </row>
    <row r="844" spans="1:9" x14ac:dyDescent="0.25">
      <c r="A844" s="323" t="s">
        <v>2</v>
      </c>
      <c r="B844" s="323" t="s">
        <v>3</v>
      </c>
      <c r="C844" s="323">
        <v>201329904</v>
      </c>
      <c r="D844" s="323" t="s">
        <v>2932</v>
      </c>
      <c r="E844" s="323">
        <v>2023</v>
      </c>
      <c r="F844" s="323" t="s">
        <v>2253</v>
      </c>
      <c r="G844" s="323">
        <v>3</v>
      </c>
      <c r="H844" s="323" t="s">
        <v>2930</v>
      </c>
      <c r="I844" s="323" t="s">
        <v>2255</v>
      </c>
    </row>
    <row r="845" spans="1:9" x14ac:dyDescent="0.25">
      <c r="A845" s="323" t="s">
        <v>2</v>
      </c>
      <c r="B845" s="323" t="s">
        <v>10</v>
      </c>
      <c r="C845" s="323">
        <v>203274522</v>
      </c>
      <c r="D845" s="323" t="s">
        <v>2496</v>
      </c>
      <c r="E845" s="323">
        <v>2023</v>
      </c>
      <c r="F845" s="323" t="s">
        <v>2253</v>
      </c>
      <c r="G845" s="323">
        <v>1</v>
      </c>
      <c r="H845" s="323" t="s">
        <v>2930</v>
      </c>
      <c r="I845" s="323" t="s">
        <v>2255</v>
      </c>
    </row>
    <row r="846" spans="1:9" x14ac:dyDescent="0.25">
      <c r="A846" s="323" t="s">
        <v>2</v>
      </c>
      <c r="B846" s="323" t="s">
        <v>5</v>
      </c>
      <c r="C846" s="323">
        <v>203278406</v>
      </c>
      <c r="D846" s="323" t="s">
        <v>2306</v>
      </c>
      <c r="E846" s="323">
        <v>2023</v>
      </c>
      <c r="F846" s="323" t="s">
        <v>2253</v>
      </c>
      <c r="G846" s="323">
        <v>3</v>
      </c>
      <c r="H846" s="323" t="s">
        <v>2930</v>
      </c>
      <c r="I846" s="323" t="s">
        <v>2258</v>
      </c>
    </row>
    <row r="847" spans="1:9" x14ac:dyDescent="0.25">
      <c r="A847" s="323" t="s">
        <v>2</v>
      </c>
      <c r="B847" s="323" t="s">
        <v>99</v>
      </c>
      <c r="C847" s="323">
        <v>203274435</v>
      </c>
      <c r="D847" s="323" t="s">
        <v>2917</v>
      </c>
      <c r="E847" s="323">
        <v>2023</v>
      </c>
      <c r="F847" s="323" t="s">
        <v>2253</v>
      </c>
      <c r="G847" s="323">
        <v>5</v>
      </c>
      <c r="H847" s="323" t="s">
        <v>2930</v>
      </c>
      <c r="I847" s="323" t="s">
        <v>2258</v>
      </c>
    </row>
    <row r="848" spans="1:9" x14ac:dyDescent="0.25">
      <c r="A848" s="323" t="s">
        <v>2</v>
      </c>
      <c r="B848" s="323" t="s">
        <v>7</v>
      </c>
      <c r="C848" s="323">
        <v>206943304</v>
      </c>
      <c r="D848" s="323" t="s">
        <v>2360</v>
      </c>
      <c r="E848" s="323">
        <v>2023</v>
      </c>
      <c r="F848" s="323" t="s">
        <v>2253</v>
      </c>
      <c r="G848" s="323">
        <v>27</v>
      </c>
      <c r="H848" s="323" t="s">
        <v>2933</v>
      </c>
      <c r="I848" s="323" t="s">
        <v>2258</v>
      </c>
    </row>
    <row r="849" spans="1:9" x14ac:dyDescent="0.25">
      <c r="A849" s="323" t="s">
        <v>2</v>
      </c>
      <c r="B849" s="323" t="s">
        <v>99</v>
      </c>
      <c r="C849" s="323">
        <v>206908100</v>
      </c>
      <c r="D849" s="323" t="s">
        <v>2713</v>
      </c>
      <c r="E849" s="323">
        <v>2023</v>
      </c>
      <c r="F849" s="323" t="s">
        <v>2253</v>
      </c>
      <c r="G849" s="323">
        <v>3</v>
      </c>
      <c r="H849" s="323" t="s">
        <v>2933</v>
      </c>
      <c r="I849" s="323" t="s">
        <v>2258</v>
      </c>
    </row>
    <row r="850" spans="1:9" x14ac:dyDescent="0.25">
      <c r="A850" s="323" t="s">
        <v>2</v>
      </c>
      <c r="B850" s="323" t="s">
        <v>5</v>
      </c>
      <c r="C850" s="323">
        <v>205034644</v>
      </c>
      <c r="D850" s="323" t="s">
        <v>2934</v>
      </c>
      <c r="E850" s="323">
        <v>2023</v>
      </c>
      <c r="F850" s="323" t="s">
        <v>2253</v>
      </c>
      <c r="G850" s="323">
        <v>1</v>
      </c>
      <c r="H850" s="323" t="s">
        <v>2933</v>
      </c>
      <c r="I850" s="323" t="s">
        <v>2258</v>
      </c>
    </row>
    <row r="851" spans="1:9" x14ac:dyDescent="0.25">
      <c r="A851" s="323" t="s">
        <v>2</v>
      </c>
      <c r="B851" s="323" t="s">
        <v>14</v>
      </c>
      <c r="C851" s="323">
        <v>203303674</v>
      </c>
      <c r="D851" s="323" t="s">
        <v>2313</v>
      </c>
      <c r="E851" s="323">
        <v>2023</v>
      </c>
      <c r="F851" s="323" t="s">
        <v>2253</v>
      </c>
      <c r="G851" s="323">
        <v>3</v>
      </c>
      <c r="H851" s="323" t="s">
        <v>2933</v>
      </c>
      <c r="I851" s="323" t="s">
        <v>2258</v>
      </c>
    </row>
    <row r="852" spans="1:9" x14ac:dyDescent="0.25">
      <c r="A852" s="323" t="s">
        <v>2</v>
      </c>
      <c r="B852" s="323" t="s">
        <v>14</v>
      </c>
      <c r="C852" s="323">
        <v>206976484</v>
      </c>
      <c r="D852" s="323" t="s">
        <v>2787</v>
      </c>
      <c r="E852" s="323">
        <v>2023</v>
      </c>
      <c r="F852" s="323" t="s">
        <v>2253</v>
      </c>
      <c r="G852" s="323">
        <v>6</v>
      </c>
      <c r="H852" s="323" t="s">
        <v>2933</v>
      </c>
      <c r="I852" s="323" t="s">
        <v>2258</v>
      </c>
    </row>
    <row r="853" spans="1:9" x14ac:dyDescent="0.25">
      <c r="A853" s="323" t="s">
        <v>2</v>
      </c>
      <c r="B853" s="323" t="s">
        <v>10</v>
      </c>
      <c r="C853" s="323">
        <v>206945095</v>
      </c>
      <c r="D853" s="323" t="s">
        <v>2472</v>
      </c>
      <c r="E853" s="323">
        <v>2023</v>
      </c>
      <c r="F853" s="323" t="s">
        <v>2253</v>
      </c>
      <c r="G853" s="323">
        <v>5</v>
      </c>
      <c r="H853" s="323" t="s">
        <v>2933</v>
      </c>
      <c r="I853" s="323" t="s">
        <v>2255</v>
      </c>
    </row>
    <row r="854" spans="1:9" x14ac:dyDescent="0.25">
      <c r="A854" s="323" t="s">
        <v>2</v>
      </c>
      <c r="B854" s="323" t="s">
        <v>12</v>
      </c>
      <c r="C854" s="323">
        <v>305509674</v>
      </c>
      <c r="D854" s="323" t="s">
        <v>2891</v>
      </c>
      <c r="E854" s="323">
        <v>2023</v>
      </c>
      <c r="F854" s="323" t="s">
        <v>2253</v>
      </c>
      <c r="G854" s="323">
        <v>2</v>
      </c>
      <c r="H854" s="323" t="s">
        <v>2933</v>
      </c>
      <c r="I854" s="323" t="s">
        <v>2255</v>
      </c>
    </row>
    <row r="855" spans="1:9" x14ac:dyDescent="0.25">
      <c r="A855" s="323" t="s">
        <v>2</v>
      </c>
      <c r="B855" s="323" t="s">
        <v>10</v>
      </c>
      <c r="C855" s="323">
        <v>203315160</v>
      </c>
      <c r="D855" s="323" t="s">
        <v>2935</v>
      </c>
      <c r="E855" s="323">
        <v>2023</v>
      </c>
      <c r="F855" s="323" t="s">
        <v>2253</v>
      </c>
      <c r="G855" s="323">
        <v>3</v>
      </c>
      <c r="H855" s="323" t="s">
        <v>2933</v>
      </c>
      <c r="I855" s="323" t="s">
        <v>2255</v>
      </c>
    </row>
    <row r="856" spans="1:9" x14ac:dyDescent="0.25">
      <c r="A856" s="323" t="s">
        <v>2</v>
      </c>
      <c r="B856" s="323" t="s">
        <v>12</v>
      </c>
      <c r="C856" s="323">
        <v>206902046</v>
      </c>
      <c r="D856" s="323" t="s">
        <v>2643</v>
      </c>
      <c r="E856" s="323">
        <v>2023</v>
      </c>
      <c r="F856" s="323" t="s">
        <v>2253</v>
      </c>
      <c r="G856" s="323">
        <v>3</v>
      </c>
      <c r="H856" s="323" t="s">
        <v>2933</v>
      </c>
      <c r="I856" s="323" t="s">
        <v>2255</v>
      </c>
    </row>
    <row r="857" spans="1:9" x14ac:dyDescent="0.25">
      <c r="A857" s="323" t="s">
        <v>2</v>
      </c>
      <c r="B857" s="323" t="s">
        <v>3</v>
      </c>
      <c r="C857" s="323">
        <v>204821497</v>
      </c>
      <c r="D857" s="323" t="s">
        <v>2936</v>
      </c>
      <c r="E857" s="323">
        <v>2023</v>
      </c>
      <c r="F857" s="323" t="s">
        <v>2253</v>
      </c>
      <c r="G857" s="323">
        <v>1</v>
      </c>
      <c r="H857" s="323" t="s">
        <v>2933</v>
      </c>
      <c r="I857" s="323" t="s">
        <v>2255</v>
      </c>
    </row>
    <row r="858" spans="1:9" x14ac:dyDescent="0.25">
      <c r="A858" s="323" t="s">
        <v>2</v>
      </c>
      <c r="B858" s="323" t="s">
        <v>5</v>
      </c>
      <c r="C858" s="323">
        <v>206891039</v>
      </c>
      <c r="D858" s="323" t="s">
        <v>2937</v>
      </c>
      <c r="E858" s="323">
        <v>2023</v>
      </c>
      <c r="F858" s="323" t="s">
        <v>2253</v>
      </c>
      <c r="G858" s="323">
        <v>3</v>
      </c>
      <c r="H858" s="323" t="s">
        <v>2933</v>
      </c>
      <c r="I858" s="323" t="s">
        <v>2258</v>
      </c>
    </row>
    <row r="859" spans="1:9" x14ac:dyDescent="0.25">
      <c r="A859" s="323" t="s">
        <v>2</v>
      </c>
      <c r="B859" s="323" t="s">
        <v>73</v>
      </c>
      <c r="C859" s="323">
        <v>203407742</v>
      </c>
      <c r="D859" s="323" t="s">
        <v>2938</v>
      </c>
      <c r="E859" s="323">
        <v>2023</v>
      </c>
      <c r="F859" s="323" t="s">
        <v>2253</v>
      </c>
      <c r="G859" s="323">
        <v>2</v>
      </c>
      <c r="H859" s="323" t="s">
        <v>2933</v>
      </c>
      <c r="I859" s="323" t="s">
        <v>2255</v>
      </c>
    </row>
    <row r="860" spans="1:9" x14ac:dyDescent="0.25">
      <c r="A860" s="323" t="s">
        <v>2</v>
      </c>
      <c r="B860" s="323" t="s">
        <v>73</v>
      </c>
      <c r="C860" s="323">
        <v>200209319</v>
      </c>
      <c r="D860" s="323" t="s">
        <v>2939</v>
      </c>
      <c r="E860" s="323">
        <v>2023</v>
      </c>
      <c r="F860" s="323" t="s">
        <v>2253</v>
      </c>
      <c r="G860" s="323">
        <v>1</v>
      </c>
      <c r="H860" s="323" t="s">
        <v>2933</v>
      </c>
      <c r="I860" s="323" t="s">
        <v>2255</v>
      </c>
    </row>
    <row r="861" spans="1:9" x14ac:dyDescent="0.25">
      <c r="A861" s="323" t="s">
        <v>2</v>
      </c>
      <c r="B861" s="323" t="s">
        <v>14</v>
      </c>
      <c r="C861" s="323">
        <v>207098270</v>
      </c>
      <c r="D861" s="323" t="s">
        <v>2569</v>
      </c>
      <c r="E861" s="323">
        <v>2023</v>
      </c>
      <c r="F861" s="323" t="s">
        <v>2253</v>
      </c>
      <c r="G861" s="323">
        <v>2</v>
      </c>
      <c r="H861" s="323" t="s">
        <v>2933</v>
      </c>
      <c r="I861" s="323" t="s">
        <v>2258</v>
      </c>
    </row>
    <row r="862" spans="1:9" x14ac:dyDescent="0.25">
      <c r="A862" s="323" t="s">
        <v>2</v>
      </c>
      <c r="B862" s="323" t="s">
        <v>6</v>
      </c>
      <c r="C862" s="323">
        <v>206892994</v>
      </c>
      <c r="D862" s="323" t="s">
        <v>2940</v>
      </c>
      <c r="E862" s="323">
        <v>2023</v>
      </c>
      <c r="F862" s="323" t="s">
        <v>2253</v>
      </c>
      <c r="G862" s="323">
        <v>1</v>
      </c>
      <c r="H862" s="323" t="s">
        <v>2933</v>
      </c>
      <c r="I862" s="323" t="s">
        <v>2255</v>
      </c>
    </row>
    <row r="863" spans="1:9" x14ac:dyDescent="0.25">
      <c r="A863" s="323" t="s">
        <v>2</v>
      </c>
      <c r="B863" s="323" t="s">
        <v>14</v>
      </c>
      <c r="C863" s="323">
        <v>203454639</v>
      </c>
      <c r="D863" s="323" t="s">
        <v>2777</v>
      </c>
      <c r="E863" s="323">
        <v>2023</v>
      </c>
      <c r="F863" s="323" t="s">
        <v>2253</v>
      </c>
      <c r="G863" s="323">
        <v>3</v>
      </c>
      <c r="H863" s="323" t="s">
        <v>2933</v>
      </c>
      <c r="I863" s="323" t="s">
        <v>2258</v>
      </c>
    </row>
    <row r="864" spans="1:9" x14ac:dyDescent="0.25">
      <c r="A864" s="323" t="s">
        <v>2</v>
      </c>
      <c r="B864" s="323" t="s">
        <v>73</v>
      </c>
      <c r="C864" s="323">
        <v>207098421</v>
      </c>
      <c r="D864" s="323" t="s">
        <v>2941</v>
      </c>
      <c r="E864" s="323">
        <v>2023</v>
      </c>
      <c r="F864" s="323" t="s">
        <v>2253</v>
      </c>
      <c r="G864" s="323">
        <v>1</v>
      </c>
      <c r="H864" s="323" t="s">
        <v>2933</v>
      </c>
      <c r="I864" s="323" t="s">
        <v>2255</v>
      </c>
    </row>
    <row r="865" spans="1:9" x14ac:dyDescent="0.25">
      <c r="A865" s="323" t="s">
        <v>2</v>
      </c>
      <c r="B865" s="323" t="s">
        <v>3</v>
      </c>
      <c r="C865" s="323">
        <v>203491919</v>
      </c>
      <c r="D865" s="323" t="s">
        <v>2536</v>
      </c>
      <c r="E865" s="323">
        <v>2023</v>
      </c>
      <c r="F865" s="323" t="s">
        <v>2253</v>
      </c>
      <c r="G865" s="323">
        <v>1</v>
      </c>
      <c r="H865" s="323" t="s">
        <v>2942</v>
      </c>
      <c r="I865" s="323" t="s">
        <v>2255</v>
      </c>
    </row>
    <row r="866" spans="1:9" x14ac:dyDescent="0.25">
      <c r="A866" s="323" t="s">
        <v>2</v>
      </c>
      <c r="B866" s="323" t="s">
        <v>10</v>
      </c>
      <c r="C866" s="323">
        <v>203315081</v>
      </c>
      <c r="D866" s="323" t="s">
        <v>2398</v>
      </c>
      <c r="E866" s="323">
        <v>2023</v>
      </c>
      <c r="F866" s="323" t="s">
        <v>2253</v>
      </c>
      <c r="G866" s="323">
        <v>2</v>
      </c>
      <c r="H866" s="323" t="s">
        <v>2942</v>
      </c>
      <c r="I866" s="323" t="s">
        <v>2255</v>
      </c>
    </row>
    <row r="867" spans="1:9" x14ac:dyDescent="0.25">
      <c r="A867" s="323" t="s">
        <v>2</v>
      </c>
      <c r="B867" s="323" t="s">
        <v>3</v>
      </c>
      <c r="C867" s="323">
        <v>201989163</v>
      </c>
      <c r="D867" s="323" t="s">
        <v>2943</v>
      </c>
      <c r="E867" s="323">
        <v>2023</v>
      </c>
      <c r="F867" s="323" t="s">
        <v>2253</v>
      </c>
      <c r="G867" s="323">
        <v>5</v>
      </c>
      <c r="H867" s="323" t="s">
        <v>2942</v>
      </c>
      <c r="I867" s="323" t="s">
        <v>2255</v>
      </c>
    </row>
    <row r="868" spans="1:9" x14ac:dyDescent="0.25">
      <c r="A868" s="323" t="s">
        <v>2</v>
      </c>
      <c r="B868" s="323" t="s">
        <v>3</v>
      </c>
      <c r="C868" s="323">
        <v>202087383</v>
      </c>
      <c r="D868" s="323" t="s">
        <v>2799</v>
      </c>
      <c r="E868" s="323">
        <v>2023</v>
      </c>
      <c r="F868" s="323" t="s">
        <v>2253</v>
      </c>
      <c r="G868" s="323">
        <v>5</v>
      </c>
      <c r="H868" s="323" t="s">
        <v>2942</v>
      </c>
      <c r="I868" s="323" t="s">
        <v>2255</v>
      </c>
    </row>
    <row r="869" spans="1:9" x14ac:dyDescent="0.25">
      <c r="A869" s="323" t="s">
        <v>2</v>
      </c>
      <c r="B869" s="323" t="s">
        <v>14</v>
      </c>
      <c r="C869" s="323">
        <v>206918721</v>
      </c>
      <c r="D869" s="323" t="s">
        <v>2631</v>
      </c>
      <c r="E869" s="323">
        <v>2023</v>
      </c>
      <c r="F869" s="323" t="s">
        <v>2253</v>
      </c>
      <c r="G869" s="323">
        <v>4</v>
      </c>
      <c r="H869" s="323" t="s">
        <v>2942</v>
      </c>
      <c r="I869" s="323" t="s">
        <v>2258</v>
      </c>
    </row>
    <row r="870" spans="1:9" x14ac:dyDescent="0.25">
      <c r="A870" s="323" t="s">
        <v>2</v>
      </c>
      <c r="B870" s="323" t="s">
        <v>99</v>
      </c>
      <c r="C870" s="323">
        <v>206908100</v>
      </c>
      <c r="D870" s="323" t="s">
        <v>2713</v>
      </c>
      <c r="E870" s="323">
        <v>2023</v>
      </c>
      <c r="F870" s="323" t="s">
        <v>2253</v>
      </c>
      <c r="G870" s="323">
        <v>4</v>
      </c>
      <c r="H870" s="323" t="s">
        <v>2942</v>
      </c>
      <c r="I870" s="323" t="s">
        <v>2258</v>
      </c>
    </row>
    <row r="871" spans="1:9" x14ac:dyDescent="0.25">
      <c r="A871" s="323" t="s">
        <v>2</v>
      </c>
      <c r="B871" s="323" t="s">
        <v>14</v>
      </c>
      <c r="C871" s="323">
        <v>206931224</v>
      </c>
      <c r="D871" s="323" t="s">
        <v>2944</v>
      </c>
      <c r="E871" s="323">
        <v>2023</v>
      </c>
      <c r="F871" s="323" t="s">
        <v>2253</v>
      </c>
      <c r="G871" s="323">
        <v>2</v>
      </c>
      <c r="H871" s="323" t="s">
        <v>2942</v>
      </c>
      <c r="I871" s="323" t="s">
        <v>2258</v>
      </c>
    </row>
    <row r="872" spans="1:9" x14ac:dyDescent="0.25">
      <c r="A872" s="323" t="s">
        <v>2</v>
      </c>
      <c r="B872" s="323" t="s">
        <v>3</v>
      </c>
      <c r="C872" s="323">
        <v>207005195</v>
      </c>
      <c r="D872" s="323" t="s">
        <v>2539</v>
      </c>
      <c r="E872" s="323">
        <v>2023</v>
      </c>
      <c r="F872" s="323" t="s">
        <v>2253</v>
      </c>
      <c r="G872" s="323">
        <v>3</v>
      </c>
      <c r="H872" s="323" t="s">
        <v>2942</v>
      </c>
      <c r="I872" s="323" t="s">
        <v>2255</v>
      </c>
    </row>
    <row r="873" spans="1:9" x14ac:dyDescent="0.25">
      <c r="A873" s="323" t="s">
        <v>2</v>
      </c>
      <c r="B873" s="323" t="s">
        <v>73</v>
      </c>
      <c r="C873" s="323">
        <v>207098026</v>
      </c>
      <c r="D873" s="323" t="s">
        <v>2912</v>
      </c>
      <c r="E873" s="323">
        <v>2023</v>
      </c>
      <c r="F873" s="323" t="s">
        <v>2253</v>
      </c>
      <c r="G873" s="323">
        <v>4</v>
      </c>
      <c r="H873" s="323" t="s">
        <v>2942</v>
      </c>
      <c r="I873" s="323" t="s">
        <v>2255</v>
      </c>
    </row>
    <row r="874" spans="1:9" x14ac:dyDescent="0.25">
      <c r="A874" s="323" t="s">
        <v>2</v>
      </c>
      <c r="B874" s="323" t="s">
        <v>10</v>
      </c>
      <c r="C874" s="323">
        <v>203315106</v>
      </c>
      <c r="D874" s="323" t="s">
        <v>2481</v>
      </c>
      <c r="E874" s="323">
        <v>2023</v>
      </c>
      <c r="F874" s="323" t="s">
        <v>2253</v>
      </c>
      <c r="G874" s="323">
        <v>2</v>
      </c>
      <c r="H874" s="323" t="s">
        <v>2942</v>
      </c>
      <c r="I874" s="323" t="s">
        <v>2255</v>
      </c>
    </row>
    <row r="875" spans="1:9" x14ac:dyDescent="0.25">
      <c r="A875" s="323" t="s">
        <v>2</v>
      </c>
      <c r="B875" s="323" t="s">
        <v>14</v>
      </c>
      <c r="C875" s="323">
        <v>203303643</v>
      </c>
      <c r="D875" s="323" t="s">
        <v>2319</v>
      </c>
      <c r="E875" s="323">
        <v>2023</v>
      </c>
      <c r="F875" s="323" t="s">
        <v>2253</v>
      </c>
      <c r="G875" s="323">
        <v>1</v>
      </c>
      <c r="H875" s="323" t="s">
        <v>2945</v>
      </c>
      <c r="I875" s="323" t="s">
        <v>2258</v>
      </c>
    </row>
    <row r="876" spans="1:9" x14ac:dyDescent="0.25">
      <c r="A876" s="323" t="s">
        <v>2</v>
      </c>
      <c r="B876" s="323" t="s">
        <v>8</v>
      </c>
      <c r="C876" s="323">
        <v>201901755</v>
      </c>
      <c r="D876" s="323" t="s">
        <v>2946</v>
      </c>
      <c r="E876" s="323">
        <v>2023</v>
      </c>
      <c r="F876" s="323" t="s">
        <v>2253</v>
      </c>
      <c r="G876" s="323">
        <v>6</v>
      </c>
      <c r="H876" s="323" t="s">
        <v>2945</v>
      </c>
      <c r="I876" s="323" t="s">
        <v>2258</v>
      </c>
    </row>
    <row r="877" spans="1:9" x14ac:dyDescent="0.25">
      <c r="A877" s="323" t="s">
        <v>2</v>
      </c>
      <c r="B877" s="323" t="s">
        <v>99</v>
      </c>
      <c r="C877" s="323">
        <v>203265288</v>
      </c>
      <c r="D877" s="323" t="s">
        <v>2947</v>
      </c>
      <c r="E877" s="323">
        <v>2023</v>
      </c>
      <c r="F877" s="323" t="s">
        <v>2253</v>
      </c>
      <c r="G877" s="323">
        <v>2</v>
      </c>
      <c r="H877" s="323" t="s">
        <v>2945</v>
      </c>
      <c r="I877" s="323" t="s">
        <v>2258</v>
      </c>
    </row>
    <row r="878" spans="1:9" x14ac:dyDescent="0.25">
      <c r="A878" s="323" t="s">
        <v>2</v>
      </c>
      <c r="B878" s="323" t="s">
        <v>6</v>
      </c>
      <c r="C878" s="323">
        <v>203292374</v>
      </c>
      <c r="D878" s="323" t="s">
        <v>2948</v>
      </c>
      <c r="E878" s="323">
        <v>2023</v>
      </c>
      <c r="F878" s="323" t="s">
        <v>2253</v>
      </c>
      <c r="G878" s="323">
        <v>1</v>
      </c>
      <c r="H878" s="323" t="s">
        <v>2945</v>
      </c>
      <c r="I878" s="323" t="s">
        <v>2255</v>
      </c>
    </row>
    <row r="879" spans="1:9" x14ac:dyDescent="0.25">
      <c r="A879" s="323" t="s">
        <v>2</v>
      </c>
      <c r="B879" s="323" t="s">
        <v>3</v>
      </c>
      <c r="C879" s="323">
        <v>205304972</v>
      </c>
      <c r="D879" s="323" t="s">
        <v>2949</v>
      </c>
      <c r="E879" s="323">
        <v>2023</v>
      </c>
      <c r="F879" s="323" t="s">
        <v>2253</v>
      </c>
      <c r="G879" s="323">
        <v>1</v>
      </c>
      <c r="H879" s="323" t="s">
        <v>2945</v>
      </c>
      <c r="I879" s="323" t="s">
        <v>2255</v>
      </c>
    </row>
    <row r="880" spans="1:9" x14ac:dyDescent="0.25">
      <c r="A880" s="323" t="s">
        <v>2</v>
      </c>
      <c r="B880" s="323" t="s">
        <v>12</v>
      </c>
      <c r="C880" s="323">
        <v>201553674</v>
      </c>
      <c r="D880" s="323" t="s">
        <v>2485</v>
      </c>
      <c r="E880" s="323">
        <v>2023</v>
      </c>
      <c r="F880" s="323" t="s">
        <v>2253</v>
      </c>
      <c r="G880" s="323">
        <v>3</v>
      </c>
      <c r="H880" s="323" t="s">
        <v>2950</v>
      </c>
      <c r="I880" s="323" t="s">
        <v>2258</v>
      </c>
    </row>
    <row r="881" spans="1:9" x14ac:dyDescent="0.25">
      <c r="A881" s="323" t="s">
        <v>2</v>
      </c>
      <c r="B881" s="323" t="s">
        <v>7</v>
      </c>
      <c r="C881" s="323">
        <v>203286848</v>
      </c>
      <c r="D881" s="323" t="s">
        <v>2849</v>
      </c>
      <c r="E881" s="323">
        <v>2023</v>
      </c>
      <c r="F881" s="323" t="s">
        <v>2253</v>
      </c>
      <c r="G881" s="323">
        <v>2</v>
      </c>
      <c r="H881" s="323" t="s">
        <v>2950</v>
      </c>
      <c r="I881" s="323" t="s">
        <v>2258</v>
      </c>
    </row>
    <row r="882" spans="1:9" x14ac:dyDescent="0.25">
      <c r="A882" s="323" t="s">
        <v>2</v>
      </c>
      <c r="B882" s="323" t="s">
        <v>2256</v>
      </c>
      <c r="C882" s="323">
        <v>206882904</v>
      </c>
      <c r="D882" s="323" t="s">
        <v>2417</v>
      </c>
      <c r="E882" s="323">
        <v>2023</v>
      </c>
      <c r="F882" s="323" t="s">
        <v>2253</v>
      </c>
      <c r="G882" s="323">
        <v>1</v>
      </c>
      <c r="H882" s="323" t="s">
        <v>2950</v>
      </c>
      <c r="I882" s="323" t="s">
        <v>2258</v>
      </c>
    </row>
    <row r="883" spans="1:9" x14ac:dyDescent="0.25">
      <c r="A883" s="323" t="s">
        <v>2</v>
      </c>
      <c r="B883" s="323" t="s">
        <v>12</v>
      </c>
      <c r="C883" s="323">
        <v>207085969</v>
      </c>
      <c r="D883" s="323" t="s">
        <v>2951</v>
      </c>
      <c r="E883" s="323">
        <v>2023</v>
      </c>
      <c r="F883" s="323" t="s">
        <v>2253</v>
      </c>
      <c r="G883" s="323">
        <v>1</v>
      </c>
      <c r="H883" s="323" t="s">
        <v>2950</v>
      </c>
      <c r="I883" s="323" t="s">
        <v>2258</v>
      </c>
    </row>
    <row r="884" spans="1:9" x14ac:dyDescent="0.25">
      <c r="A884" s="323" t="s">
        <v>2</v>
      </c>
      <c r="B884" s="323" t="s">
        <v>5</v>
      </c>
      <c r="C884" s="323">
        <v>206891125</v>
      </c>
      <c r="D884" s="323" t="s">
        <v>2332</v>
      </c>
      <c r="E884" s="323">
        <v>2023</v>
      </c>
      <c r="F884" s="323" t="s">
        <v>2253</v>
      </c>
      <c r="G884" s="323">
        <v>5</v>
      </c>
      <c r="H884" s="323" t="s">
        <v>2950</v>
      </c>
      <c r="I884" s="323" t="s">
        <v>2258</v>
      </c>
    </row>
    <row r="885" spans="1:9" x14ac:dyDescent="0.25">
      <c r="A885" s="323" t="s">
        <v>2</v>
      </c>
      <c r="B885" s="323" t="s">
        <v>14</v>
      </c>
      <c r="C885" s="323">
        <v>201086149</v>
      </c>
      <c r="D885" s="323" t="s">
        <v>2780</v>
      </c>
      <c r="E885" s="323">
        <v>2023</v>
      </c>
      <c r="F885" s="323" t="s">
        <v>2253</v>
      </c>
      <c r="G885" s="323">
        <v>1</v>
      </c>
      <c r="H885" s="323" t="s">
        <v>2950</v>
      </c>
      <c r="I885" s="323" t="s">
        <v>2258</v>
      </c>
    </row>
    <row r="886" spans="1:9" x14ac:dyDescent="0.25">
      <c r="A886" s="323" t="s">
        <v>2</v>
      </c>
      <c r="B886" s="323" t="s">
        <v>14</v>
      </c>
      <c r="C886" s="323">
        <v>203390015</v>
      </c>
      <c r="D886" s="323" t="s">
        <v>2383</v>
      </c>
      <c r="E886" s="323">
        <v>2023</v>
      </c>
      <c r="F886" s="323" t="s">
        <v>2253</v>
      </c>
      <c r="G886" s="323">
        <v>1</v>
      </c>
      <c r="H886" s="323" t="s">
        <v>2950</v>
      </c>
      <c r="I886" s="323" t="s">
        <v>2258</v>
      </c>
    </row>
    <row r="887" spans="1:9" x14ac:dyDescent="0.25">
      <c r="A887" s="323" t="s">
        <v>2</v>
      </c>
      <c r="B887" s="323" t="s">
        <v>5</v>
      </c>
      <c r="C887" s="323">
        <v>206891196</v>
      </c>
      <c r="D887" s="323" t="s">
        <v>2823</v>
      </c>
      <c r="E887" s="323">
        <v>2023</v>
      </c>
      <c r="F887" s="323" t="s">
        <v>2253</v>
      </c>
      <c r="G887" s="323">
        <v>1</v>
      </c>
      <c r="H887" s="323" t="s">
        <v>2950</v>
      </c>
      <c r="I887" s="323" t="s">
        <v>2258</v>
      </c>
    </row>
    <row r="888" spans="1:9" x14ac:dyDescent="0.25">
      <c r="A888" s="323" t="s">
        <v>2</v>
      </c>
      <c r="B888" s="323" t="s">
        <v>12</v>
      </c>
      <c r="C888" s="323">
        <v>207083512</v>
      </c>
      <c r="D888" s="323" t="s">
        <v>2952</v>
      </c>
      <c r="E888" s="323">
        <v>2023</v>
      </c>
      <c r="F888" s="323" t="s">
        <v>2253</v>
      </c>
      <c r="G888" s="323">
        <v>1</v>
      </c>
      <c r="H888" s="323" t="s">
        <v>2950</v>
      </c>
      <c r="I888" s="323" t="s">
        <v>2258</v>
      </c>
    </row>
    <row r="889" spans="1:9" x14ac:dyDescent="0.25">
      <c r="A889" s="323" t="s">
        <v>2</v>
      </c>
      <c r="B889" s="323" t="s">
        <v>14</v>
      </c>
      <c r="C889" s="323">
        <v>206918721</v>
      </c>
      <c r="D889" s="323" t="s">
        <v>2631</v>
      </c>
      <c r="E889" s="323">
        <v>2023</v>
      </c>
      <c r="F889" s="323" t="s">
        <v>2253</v>
      </c>
      <c r="G889" s="323">
        <v>4</v>
      </c>
      <c r="H889" s="323" t="s">
        <v>2950</v>
      </c>
      <c r="I889" s="323" t="s">
        <v>2258</v>
      </c>
    </row>
    <row r="890" spans="1:9" x14ac:dyDescent="0.25">
      <c r="A890" s="323" t="s">
        <v>2</v>
      </c>
      <c r="B890" s="323" t="s">
        <v>12</v>
      </c>
      <c r="C890" s="323">
        <v>203312220</v>
      </c>
      <c r="D890" s="323" t="s">
        <v>2953</v>
      </c>
      <c r="E890" s="323">
        <v>2023</v>
      </c>
      <c r="F890" s="323" t="s">
        <v>2253</v>
      </c>
      <c r="G890" s="323">
        <v>2</v>
      </c>
      <c r="H890" s="323" t="s">
        <v>2950</v>
      </c>
      <c r="I890" s="323" t="s">
        <v>2258</v>
      </c>
    </row>
    <row r="891" spans="1:9" x14ac:dyDescent="0.25">
      <c r="A891" s="323" t="s">
        <v>2</v>
      </c>
      <c r="B891" s="323" t="s">
        <v>6</v>
      </c>
      <c r="C891" s="323">
        <v>206911304</v>
      </c>
      <c r="D891" s="323" t="s">
        <v>2954</v>
      </c>
      <c r="E891" s="323">
        <v>2023</v>
      </c>
      <c r="F891" s="323" t="s">
        <v>2253</v>
      </c>
      <c r="G891" s="323">
        <v>2</v>
      </c>
      <c r="H891" s="323" t="s">
        <v>2950</v>
      </c>
      <c r="I891" s="323" t="s">
        <v>2258</v>
      </c>
    </row>
    <row r="892" spans="1:9" x14ac:dyDescent="0.25">
      <c r="A892" s="323" t="s">
        <v>2</v>
      </c>
      <c r="B892" s="323" t="s">
        <v>73</v>
      </c>
      <c r="C892" s="323">
        <v>306620854</v>
      </c>
      <c r="D892" s="323" t="s">
        <v>2478</v>
      </c>
      <c r="E892" s="323">
        <v>2023</v>
      </c>
      <c r="F892" s="323" t="s">
        <v>2253</v>
      </c>
      <c r="G892" s="323">
        <v>3</v>
      </c>
      <c r="H892" s="323" t="s">
        <v>2950</v>
      </c>
      <c r="I892" s="323" t="s">
        <v>2255</v>
      </c>
    </row>
    <row r="893" spans="1:9" x14ac:dyDescent="0.25">
      <c r="A893" s="323" t="s">
        <v>2</v>
      </c>
      <c r="B893" s="323" t="s">
        <v>14</v>
      </c>
      <c r="C893" s="323">
        <v>305082726</v>
      </c>
      <c r="D893" s="323" t="s">
        <v>2624</v>
      </c>
      <c r="E893" s="323">
        <v>2023</v>
      </c>
      <c r="F893" s="323" t="s">
        <v>2253</v>
      </c>
      <c r="G893" s="323">
        <v>1</v>
      </c>
      <c r="H893" s="323" t="s">
        <v>2950</v>
      </c>
      <c r="I893" s="323" t="s">
        <v>2258</v>
      </c>
    </row>
    <row r="894" spans="1:9" x14ac:dyDescent="0.25">
      <c r="A894" s="323" t="s">
        <v>2</v>
      </c>
      <c r="B894" s="323" t="s">
        <v>2289</v>
      </c>
      <c r="C894" s="323">
        <v>203319449</v>
      </c>
      <c r="D894" s="323" t="s">
        <v>2693</v>
      </c>
      <c r="E894" s="323">
        <v>2023</v>
      </c>
      <c r="F894" s="323" t="s">
        <v>2253</v>
      </c>
      <c r="G894" s="323">
        <v>2</v>
      </c>
      <c r="H894" s="323" t="s">
        <v>2955</v>
      </c>
      <c r="I894" s="323" t="s">
        <v>2255</v>
      </c>
    </row>
    <row r="895" spans="1:9" x14ac:dyDescent="0.25">
      <c r="A895" s="323" t="s">
        <v>2</v>
      </c>
      <c r="B895" s="323" t="s">
        <v>12</v>
      </c>
      <c r="C895" s="323">
        <v>309011802</v>
      </c>
      <c r="D895" s="323" t="s">
        <v>2921</v>
      </c>
      <c r="E895" s="323">
        <v>2023</v>
      </c>
      <c r="F895" s="323" t="s">
        <v>2253</v>
      </c>
      <c r="G895" s="323">
        <v>3</v>
      </c>
      <c r="H895" s="323" t="s">
        <v>2955</v>
      </c>
      <c r="I895" s="323" t="s">
        <v>2258</v>
      </c>
    </row>
    <row r="896" spans="1:9" x14ac:dyDescent="0.25">
      <c r="A896" s="323" t="s">
        <v>2</v>
      </c>
      <c r="B896" s="323" t="s">
        <v>73</v>
      </c>
      <c r="C896" s="323">
        <v>307302504</v>
      </c>
      <c r="D896" s="323" t="s">
        <v>2617</v>
      </c>
      <c r="E896" s="323">
        <v>2023</v>
      </c>
      <c r="F896" s="323" t="s">
        <v>2253</v>
      </c>
      <c r="G896" s="323">
        <v>4</v>
      </c>
      <c r="H896" s="323" t="s">
        <v>2955</v>
      </c>
      <c r="I896" s="323" t="s">
        <v>2255</v>
      </c>
    </row>
    <row r="897" spans="1:10" x14ac:dyDescent="0.25">
      <c r="A897" s="323" t="s">
        <v>2</v>
      </c>
      <c r="B897" s="323" t="s">
        <v>10</v>
      </c>
      <c r="C897" s="323">
        <v>204792843</v>
      </c>
      <c r="D897" s="323" t="s">
        <v>2927</v>
      </c>
      <c r="E897" s="323">
        <v>2023</v>
      </c>
      <c r="F897" s="323" t="s">
        <v>2253</v>
      </c>
      <c r="G897" s="323">
        <v>2</v>
      </c>
      <c r="H897" s="323" t="s">
        <v>2955</v>
      </c>
      <c r="I897" s="323" t="s">
        <v>2309</v>
      </c>
      <c r="J897" s="323" t="s">
        <v>2956</v>
      </c>
    </row>
    <row r="898" spans="1:10" x14ac:dyDescent="0.25">
      <c r="A898" s="323" t="s">
        <v>2</v>
      </c>
      <c r="B898" s="323" t="s">
        <v>2256</v>
      </c>
      <c r="C898" s="323">
        <v>207005544</v>
      </c>
      <c r="D898" s="323" t="s">
        <v>2957</v>
      </c>
      <c r="E898" s="323">
        <v>2023</v>
      </c>
      <c r="F898" s="323" t="s">
        <v>2253</v>
      </c>
      <c r="G898" s="323">
        <v>2</v>
      </c>
      <c r="H898" s="323" t="s">
        <v>2955</v>
      </c>
      <c r="I898" s="323" t="s">
        <v>2258</v>
      </c>
    </row>
    <row r="899" spans="1:10" x14ac:dyDescent="0.25">
      <c r="A899" s="323" t="s">
        <v>2</v>
      </c>
      <c r="B899" s="323" t="s">
        <v>2256</v>
      </c>
      <c r="C899" s="323">
        <v>207005544</v>
      </c>
      <c r="D899" s="323" t="s">
        <v>2957</v>
      </c>
      <c r="E899" s="323">
        <v>2023</v>
      </c>
      <c r="F899" s="323" t="s">
        <v>2253</v>
      </c>
      <c r="G899" s="323">
        <v>3</v>
      </c>
      <c r="H899" s="323" t="s">
        <v>2955</v>
      </c>
      <c r="I899" s="323" t="s">
        <v>2258</v>
      </c>
    </row>
    <row r="900" spans="1:10" x14ac:dyDescent="0.25">
      <c r="A900" s="323" t="s">
        <v>2</v>
      </c>
      <c r="B900" s="323" t="s">
        <v>10</v>
      </c>
      <c r="C900" s="323">
        <v>203315034</v>
      </c>
      <c r="D900" s="323" t="s">
        <v>2958</v>
      </c>
      <c r="E900" s="323">
        <v>2023</v>
      </c>
      <c r="F900" s="323" t="s">
        <v>2253</v>
      </c>
      <c r="G900" s="323">
        <v>1</v>
      </c>
      <c r="H900" s="323" t="s">
        <v>2955</v>
      </c>
      <c r="I900" s="323" t="s">
        <v>2309</v>
      </c>
      <c r="J900" s="323" t="s">
        <v>2956</v>
      </c>
    </row>
    <row r="901" spans="1:10" x14ac:dyDescent="0.25">
      <c r="A901" s="323" t="s">
        <v>2</v>
      </c>
      <c r="B901" s="323" t="s">
        <v>12</v>
      </c>
      <c r="C901" s="323">
        <v>207013835</v>
      </c>
      <c r="D901" s="323" t="s">
        <v>2959</v>
      </c>
      <c r="E901" s="323">
        <v>2023</v>
      </c>
      <c r="F901" s="323" t="s">
        <v>2253</v>
      </c>
      <c r="G901" s="323">
        <v>2</v>
      </c>
      <c r="H901" s="323" t="s">
        <v>2955</v>
      </c>
      <c r="I901" s="323" t="s">
        <v>2258</v>
      </c>
    </row>
    <row r="902" spans="1:10" x14ac:dyDescent="0.25">
      <c r="A902" s="323" t="s">
        <v>2</v>
      </c>
      <c r="B902" s="323" t="s">
        <v>10</v>
      </c>
      <c r="C902" s="323">
        <v>203315034</v>
      </c>
      <c r="D902" s="323" t="s">
        <v>2958</v>
      </c>
      <c r="E902" s="323">
        <v>2023</v>
      </c>
      <c r="F902" s="323" t="s">
        <v>2253</v>
      </c>
      <c r="G902" s="323">
        <v>2</v>
      </c>
      <c r="H902" s="323" t="s">
        <v>2955</v>
      </c>
      <c r="I902" s="323" t="s">
        <v>2309</v>
      </c>
      <c r="J902" s="323" t="s">
        <v>2956</v>
      </c>
    </row>
    <row r="903" spans="1:10" x14ac:dyDescent="0.25">
      <c r="A903" s="323" t="s">
        <v>2</v>
      </c>
      <c r="B903" s="323" t="s">
        <v>6</v>
      </c>
      <c r="C903" s="323">
        <v>203281546</v>
      </c>
      <c r="D903" s="323" t="s">
        <v>2734</v>
      </c>
      <c r="E903" s="323">
        <v>2023</v>
      </c>
      <c r="F903" s="323" t="s">
        <v>2253</v>
      </c>
      <c r="G903" s="323">
        <v>1</v>
      </c>
      <c r="H903" s="323" t="s">
        <v>2955</v>
      </c>
      <c r="I903" s="323" t="s">
        <v>2258</v>
      </c>
    </row>
    <row r="904" spans="1:10" x14ac:dyDescent="0.25">
      <c r="A904" s="323" t="s">
        <v>2</v>
      </c>
      <c r="B904" s="323" t="s">
        <v>6</v>
      </c>
      <c r="C904" s="323">
        <v>309126484</v>
      </c>
      <c r="D904" s="323" t="s">
        <v>2704</v>
      </c>
      <c r="E904" s="323">
        <v>2023</v>
      </c>
      <c r="F904" s="323" t="s">
        <v>2253</v>
      </c>
      <c r="G904" s="323">
        <v>2</v>
      </c>
      <c r="H904" s="323" t="s">
        <v>2955</v>
      </c>
      <c r="I904" s="323" t="s">
        <v>2258</v>
      </c>
    </row>
    <row r="905" spans="1:10" x14ac:dyDescent="0.25">
      <c r="A905" s="323" t="s">
        <v>2</v>
      </c>
      <c r="B905" s="323" t="s">
        <v>7</v>
      </c>
      <c r="C905" s="323">
        <v>204723967</v>
      </c>
      <c r="D905" s="323" t="s">
        <v>2960</v>
      </c>
      <c r="E905" s="323">
        <v>2023</v>
      </c>
      <c r="F905" s="323" t="s">
        <v>2253</v>
      </c>
      <c r="G905" s="323">
        <v>2</v>
      </c>
      <c r="H905" s="323" t="s">
        <v>2955</v>
      </c>
      <c r="I905" s="323" t="s">
        <v>2258</v>
      </c>
    </row>
    <row r="906" spans="1:10" x14ac:dyDescent="0.25">
      <c r="A906" s="323" t="s">
        <v>2</v>
      </c>
      <c r="B906" s="323" t="s">
        <v>7</v>
      </c>
      <c r="C906" s="323">
        <v>207099246</v>
      </c>
      <c r="D906" s="323" t="s">
        <v>2961</v>
      </c>
      <c r="E906" s="323">
        <v>2023</v>
      </c>
      <c r="F906" s="323" t="s">
        <v>2253</v>
      </c>
      <c r="G906" s="323">
        <v>2</v>
      </c>
      <c r="H906" s="323" t="s">
        <v>2955</v>
      </c>
      <c r="I906" s="323" t="s">
        <v>2258</v>
      </c>
    </row>
    <row r="907" spans="1:10" x14ac:dyDescent="0.25">
      <c r="A907" s="323" t="s">
        <v>2</v>
      </c>
      <c r="B907" s="323" t="s">
        <v>2256</v>
      </c>
      <c r="C907" s="323">
        <v>203404629</v>
      </c>
      <c r="D907" s="323" t="s">
        <v>2279</v>
      </c>
      <c r="E907" s="323">
        <v>2023</v>
      </c>
      <c r="F907" s="323" t="s">
        <v>2253</v>
      </c>
      <c r="G907" s="323">
        <v>3</v>
      </c>
      <c r="H907" s="323" t="s">
        <v>2955</v>
      </c>
      <c r="I907" s="323" t="s">
        <v>2258</v>
      </c>
    </row>
    <row r="908" spans="1:10" x14ac:dyDescent="0.25">
      <c r="A908" s="323" t="s">
        <v>2</v>
      </c>
      <c r="B908" s="323" t="s">
        <v>2256</v>
      </c>
      <c r="C908" s="323">
        <v>203404629</v>
      </c>
      <c r="D908" s="323" t="s">
        <v>2279</v>
      </c>
      <c r="E908" s="323">
        <v>2023</v>
      </c>
      <c r="F908" s="323" t="s">
        <v>2253</v>
      </c>
      <c r="G908" s="323">
        <v>4</v>
      </c>
      <c r="H908" s="323" t="s">
        <v>2955</v>
      </c>
      <c r="I908" s="323" t="s">
        <v>2258</v>
      </c>
    </row>
    <row r="909" spans="1:10" x14ac:dyDescent="0.25">
      <c r="A909" s="323" t="s">
        <v>2</v>
      </c>
      <c r="B909" s="323" t="s">
        <v>12</v>
      </c>
      <c r="C909" s="323">
        <v>207030775</v>
      </c>
      <c r="D909" s="323" t="s">
        <v>2666</v>
      </c>
      <c r="E909" s="323">
        <v>2023</v>
      </c>
      <c r="F909" s="323" t="s">
        <v>2253</v>
      </c>
      <c r="G909" s="323">
        <v>3</v>
      </c>
      <c r="H909" s="323" t="s">
        <v>2955</v>
      </c>
      <c r="I909" s="323" t="s">
        <v>2258</v>
      </c>
    </row>
    <row r="910" spans="1:10" x14ac:dyDescent="0.25">
      <c r="A910" s="323" t="s">
        <v>2</v>
      </c>
      <c r="B910" s="323" t="s">
        <v>73</v>
      </c>
      <c r="C910" s="323">
        <v>307319134</v>
      </c>
      <c r="D910" s="323" t="s">
        <v>2437</v>
      </c>
      <c r="E910" s="323">
        <v>2023</v>
      </c>
      <c r="F910" s="323" t="s">
        <v>2253</v>
      </c>
      <c r="G910" s="323">
        <v>3</v>
      </c>
      <c r="H910" s="323" t="s">
        <v>2955</v>
      </c>
      <c r="I910" s="323" t="s">
        <v>2258</v>
      </c>
    </row>
    <row r="911" spans="1:10" x14ac:dyDescent="0.25">
      <c r="A911" s="323" t="s">
        <v>2</v>
      </c>
      <c r="B911" s="323" t="s">
        <v>10</v>
      </c>
      <c r="C911" s="323">
        <v>203315034</v>
      </c>
      <c r="D911" s="323" t="s">
        <v>2958</v>
      </c>
      <c r="E911" s="323">
        <v>2023</v>
      </c>
      <c r="F911" s="323" t="s">
        <v>2253</v>
      </c>
      <c r="G911" s="323">
        <v>2</v>
      </c>
      <c r="H911" s="323" t="s">
        <v>2955</v>
      </c>
      <c r="I911" s="323" t="s">
        <v>2258</v>
      </c>
    </row>
    <row r="912" spans="1:10" x14ac:dyDescent="0.25">
      <c r="A912" s="323" t="s">
        <v>2</v>
      </c>
      <c r="B912" s="323" t="s">
        <v>3</v>
      </c>
      <c r="C912" s="323">
        <v>207124554</v>
      </c>
      <c r="D912" s="323" t="s">
        <v>2962</v>
      </c>
      <c r="E912" s="323">
        <v>2023</v>
      </c>
      <c r="F912" s="323" t="s">
        <v>2253</v>
      </c>
      <c r="G912" s="323">
        <v>2</v>
      </c>
      <c r="H912" s="323" t="s">
        <v>2955</v>
      </c>
      <c r="I912" s="323" t="s">
        <v>2255</v>
      </c>
    </row>
    <row r="913" spans="1:9" x14ac:dyDescent="0.25">
      <c r="A913" s="323" t="s">
        <v>2</v>
      </c>
      <c r="B913" s="323" t="s">
        <v>3</v>
      </c>
      <c r="C913" s="323">
        <v>201496421</v>
      </c>
      <c r="D913" s="323" t="s">
        <v>2676</v>
      </c>
      <c r="E913" s="323">
        <v>2023</v>
      </c>
      <c r="F913" s="323" t="s">
        <v>2253</v>
      </c>
      <c r="G913" s="323">
        <v>6</v>
      </c>
      <c r="H913" s="323" t="s">
        <v>2955</v>
      </c>
      <c r="I913" s="323" t="s">
        <v>2255</v>
      </c>
    </row>
    <row r="914" spans="1:9" x14ac:dyDescent="0.25">
      <c r="A914" s="323" t="s">
        <v>2</v>
      </c>
      <c r="B914" s="323" t="s">
        <v>5</v>
      </c>
      <c r="C914" s="323">
        <v>206892377</v>
      </c>
      <c r="D914" s="323" t="s">
        <v>2480</v>
      </c>
      <c r="E914" s="323">
        <v>2023</v>
      </c>
      <c r="F914" s="323" t="s">
        <v>2253</v>
      </c>
      <c r="G914" s="323">
        <v>5</v>
      </c>
      <c r="H914" s="323" t="s">
        <v>2955</v>
      </c>
      <c r="I914" s="323" t="s">
        <v>2258</v>
      </c>
    </row>
    <row r="915" spans="1:9" x14ac:dyDescent="0.25">
      <c r="A915" s="323" t="s">
        <v>2</v>
      </c>
      <c r="B915" s="323" t="s">
        <v>12</v>
      </c>
      <c r="C915" s="323">
        <v>305552544</v>
      </c>
      <c r="D915" s="323" t="s">
        <v>2963</v>
      </c>
      <c r="E915" s="323">
        <v>2023</v>
      </c>
      <c r="F915" s="323" t="s">
        <v>2253</v>
      </c>
      <c r="G915" s="323">
        <v>2</v>
      </c>
      <c r="H915" s="323" t="s">
        <v>2964</v>
      </c>
      <c r="I915" s="323" t="s">
        <v>2258</v>
      </c>
    </row>
    <row r="916" spans="1:9" x14ac:dyDescent="0.25">
      <c r="A916" s="323" t="s">
        <v>2</v>
      </c>
      <c r="B916" s="323" t="s">
        <v>3</v>
      </c>
      <c r="C916" s="323">
        <v>207254393</v>
      </c>
      <c r="D916" s="323" t="s">
        <v>2965</v>
      </c>
      <c r="E916" s="323">
        <v>2023</v>
      </c>
      <c r="F916" s="323" t="s">
        <v>2253</v>
      </c>
      <c r="G916" s="323">
        <v>1</v>
      </c>
      <c r="H916" s="323" t="s">
        <v>2964</v>
      </c>
      <c r="I916" s="323" t="s">
        <v>2255</v>
      </c>
    </row>
    <row r="917" spans="1:9" x14ac:dyDescent="0.25">
      <c r="A917" s="323" t="s">
        <v>2</v>
      </c>
      <c r="B917" s="323" t="s">
        <v>12</v>
      </c>
      <c r="C917" s="323">
        <v>206905564</v>
      </c>
      <c r="D917" s="323" t="s">
        <v>2304</v>
      </c>
      <c r="E917" s="323">
        <v>2023</v>
      </c>
      <c r="F917" s="323" t="s">
        <v>2253</v>
      </c>
      <c r="G917" s="323">
        <v>2</v>
      </c>
      <c r="H917" s="323" t="s">
        <v>2964</v>
      </c>
      <c r="I917" s="323" t="s">
        <v>2258</v>
      </c>
    </row>
    <row r="918" spans="1:9" x14ac:dyDescent="0.25">
      <c r="A918" s="323" t="s">
        <v>2</v>
      </c>
      <c r="B918" s="323" t="s">
        <v>73</v>
      </c>
      <c r="C918" s="323">
        <v>306620854</v>
      </c>
      <c r="D918" s="323" t="s">
        <v>2478</v>
      </c>
      <c r="E918" s="323">
        <v>2023</v>
      </c>
      <c r="F918" s="323" t="s">
        <v>2253</v>
      </c>
      <c r="G918" s="323">
        <v>4</v>
      </c>
      <c r="H918" s="323" t="s">
        <v>2964</v>
      </c>
      <c r="I918" s="323" t="s">
        <v>2255</v>
      </c>
    </row>
    <row r="919" spans="1:9" x14ac:dyDescent="0.25">
      <c r="A919" s="323" t="s">
        <v>2</v>
      </c>
      <c r="B919" s="323" t="s">
        <v>12</v>
      </c>
      <c r="C919" s="323">
        <v>203326622</v>
      </c>
      <c r="D919" s="323" t="s">
        <v>2337</v>
      </c>
      <c r="E919" s="323">
        <v>2023</v>
      </c>
      <c r="F919" s="323" t="s">
        <v>2253</v>
      </c>
      <c r="G919" s="323">
        <v>4</v>
      </c>
      <c r="H919" s="323" t="s">
        <v>2964</v>
      </c>
      <c r="I919" s="323" t="s">
        <v>2258</v>
      </c>
    </row>
    <row r="920" spans="1:9" x14ac:dyDescent="0.25">
      <c r="A920" s="323" t="s">
        <v>2</v>
      </c>
      <c r="B920" s="323" t="s">
        <v>3</v>
      </c>
      <c r="C920" s="323">
        <v>207015089</v>
      </c>
      <c r="D920" s="323" t="s">
        <v>2966</v>
      </c>
      <c r="E920" s="323">
        <v>2023</v>
      </c>
      <c r="F920" s="323" t="s">
        <v>2253</v>
      </c>
      <c r="G920" s="323">
        <v>1</v>
      </c>
      <c r="H920" s="323" t="s">
        <v>2964</v>
      </c>
      <c r="I920" s="323" t="s">
        <v>2255</v>
      </c>
    </row>
    <row r="921" spans="1:9" x14ac:dyDescent="0.25">
      <c r="A921" s="323" t="s">
        <v>2</v>
      </c>
      <c r="B921" s="323" t="s">
        <v>14</v>
      </c>
      <c r="C921" s="323">
        <v>207098248</v>
      </c>
      <c r="D921" s="323" t="s">
        <v>2967</v>
      </c>
      <c r="E921" s="323">
        <v>2023</v>
      </c>
      <c r="F921" s="323" t="s">
        <v>2253</v>
      </c>
      <c r="G921" s="323">
        <v>1</v>
      </c>
      <c r="H921" s="323" t="s">
        <v>2964</v>
      </c>
      <c r="I921" s="323" t="s">
        <v>2258</v>
      </c>
    </row>
    <row r="922" spans="1:9" x14ac:dyDescent="0.25">
      <c r="A922" s="323" t="s">
        <v>2</v>
      </c>
      <c r="B922" s="323" t="s">
        <v>12</v>
      </c>
      <c r="C922" s="323">
        <v>204258936</v>
      </c>
      <c r="D922" s="323" t="s">
        <v>2522</v>
      </c>
      <c r="E922" s="323">
        <v>2023</v>
      </c>
      <c r="F922" s="323" t="s">
        <v>2253</v>
      </c>
      <c r="G922" s="323">
        <v>1</v>
      </c>
      <c r="H922" s="323" t="s">
        <v>2964</v>
      </c>
      <c r="I922" s="323" t="s">
        <v>2258</v>
      </c>
    </row>
    <row r="923" spans="1:9" x14ac:dyDescent="0.25">
      <c r="A923" s="323" t="s">
        <v>2</v>
      </c>
      <c r="B923" s="323" t="s">
        <v>14</v>
      </c>
      <c r="C923" s="323">
        <v>203303667</v>
      </c>
      <c r="D923" s="323" t="s">
        <v>2641</v>
      </c>
      <c r="E923" s="323">
        <v>2023</v>
      </c>
      <c r="F923" s="323" t="s">
        <v>2253</v>
      </c>
      <c r="G923" s="323">
        <v>3</v>
      </c>
      <c r="H923" s="323" t="s">
        <v>2964</v>
      </c>
      <c r="I923" s="323" t="s">
        <v>2258</v>
      </c>
    </row>
    <row r="924" spans="1:9" x14ac:dyDescent="0.25">
      <c r="A924" s="323" t="s">
        <v>2</v>
      </c>
      <c r="B924" s="323" t="s">
        <v>10</v>
      </c>
      <c r="C924" s="323">
        <v>203315027</v>
      </c>
      <c r="D924" s="323" t="s">
        <v>2391</v>
      </c>
      <c r="E924" s="323">
        <v>2023</v>
      </c>
      <c r="F924" s="323" t="s">
        <v>2253</v>
      </c>
      <c r="G924" s="323">
        <v>2</v>
      </c>
      <c r="H924" s="323" t="s">
        <v>2964</v>
      </c>
      <c r="I924" s="323" t="s">
        <v>2258</v>
      </c>
    </row>
    <row r="925" spans="1:9" x14ac:dyDescent="0.25">
      <c r="A925" s="323" t="s">
        <v>2</v>
      </c>
      <c r="B925" s="323" t="s">
        <v>3</v>
      </c>
      <c r="C925" s="323">
        <v>308554214</v>
      </c>
      <c r="D925" s="323" t="s">
        <v>2968</v>
      </c>
      <c r="E925" s="323">
        <v>2023</v>
      </c>
      <c r="F925" s="323" t="s">
        <v>2253</v>
      </c>
      <c r="G925" s="323">
        <v>5</v>
      </c>
      <c r="H925" s="323" t="s">
        <v>2964</v>
      </c>
      <c r="I925" s="323" t="s">
        <v>2255</v>
      </c>
    </row>
    <row r="926" spans="1:9" x14ac:dyDescent="0.25">
      <c r="A926" s="323" t="s">
        <v>2</v>
      </c>
      <c r="B926" s="323" t="s">
        <v>2256</v>
      </c>
      <c r="C926" s="323">
        <v>206882999</v>
      </c>
      <c r="D926" s="323" t="s">
        <v>2969</v>
      </c>
      <c r="E926" s="323">
        <v>2023</v>
      </c>
      <c r="F926" s="323" t="s">
        <v>2253</v>
      </c>
      <c r="G926" s="323">
        <v>2</v>
      </c>
      <c r="H926" s="323" t="s">
        <v>2964</v>
      </c>
      <c r="I926" s="323" t="s">
        <v>2258</v>
      </c>
    </row>
    <row r="927" spans="1:9" x14ac:dyDescent="0.25">
      <c r="A927" s="323" t="s">
        <v>2</v>
      </c>
      <c r="B927" s="323" t="s">
        <v>12</v>
      </c>
      <c r="C927" s="323">
        <v>207028831</v>
      </c>
      <c r="D927" s="323" t="s">
        <v>2970</v>
      </c>
      <c r="E927" s="323">
        <v>2023</v>
      </c>
      <c r="F927" s="323" t="s">
        <v>2253</v>
      </c>
      <c r="G927" s="323">
        <v>1</v>
      </c>
      <c r="H927" s="323" t="s">
        <v>2971</v>
      </c>
      <c r="I927" s="323" t="s">
        <v>2258</v>
      </c>
    </row>
    <row r="928" spans="1:9" x14ac:dyDescent="0.25">
      <c r="A928" s="323" t="s">
        <v>2</v>
      </c>
      <c r="B928" s="323" t="s">
        <v>10</v>
      </c>
      <c r="C928" s="323">
        <v>203315106</v>
      </c>
      <c r="D928" s="323" t="s">
        <v>2481</v>
      </c>
      <c r="E928" s="323">
        <v>2023</v>
      </c>
      <c r="F928" s="323" t="s">
        <v>2253</v>
      </c>
      <c r="G928" s="323">
        <v>5</v>
      </c>
      <c r="H928" s="323" t="s">
        <v>2971</v>
      </c>
      <c r="I928" s="323" t="s">
        <v>2258</v>
      </c>
    </row>
    <row r="929" spans="1:9" x14ac:dyDescent="0.25">
      <c r="A929" s="323" t="s">
        <v>2</v>
      </c>
      <c r="B929" s="323" t="s">
        <v>12</v>
      </c>
      <c r="C929" s="323">
        <v>308040696</v>
      </c>
      <c r="D929" s="323" t="s">
        <v>2570</v>
      </c>
      <c r="E929" s="323">
        <v>2023</v>
      </c>
      <c r="F929" s="323" t="s">
        <v>2253</v>
      </c>
      <c r="G929" s="323">
        <v>1</v>
      </c>
      <c r="H929" s="323" t="s">
        <v>2971</v>
      </c>
      <c r="I929" s="323" t="s">
        <v>2258</v>
      </c>
    </row>
    <row r="930" spans="1:9" x14ac:dyDescent="0.25">
      <c r="A930" s="323" t="s">
        <v>2</v>
      </c>
      <c r="B930" s="323" t="s">
        <v>14</v>
      </c>
      <c r="C930" s="323">
        <v>206918721</v>
      </c>
      <c r="D930" s="323" t="s">
        <v>2631</v>
      </c>
      <c r="E930" s="323">
        <v>2023</v>
      </c>
      <c r="F930" s="323" t="s">
        <v>2253</v>
      </c>
      <c r="G930" s="323">
        <v>4</v>
      </c>
      <c r="H930" s="323" t="s">
        <v>2971</v>
      </c>
      <c r="I930" s="323" t="s">
        <v>2258</v>
      </c>
    </row>
    <row r="931" spans="1:9" x14ac:dyDescent="0.25">
      <c r="A931" s="323" t="s">
        <v>2</v>
      </c>
      <c r="B931" s="323" t="s">
        <v>6</v>
      </c>
      <c r="C931" s="323">
        <v>201137764</v>
      </c>
      <c r="D931" s="323" t="s">
        <v>2638</v>
      </c>
      <c r="E931" s="323">
        <v>2023</v>
      </c>
      <c r="F931" s="323" t="s">
        <v>2253</v>
      </c>
      <c r="G931" s="323">
        <v>1</v>
      </c>
      <c r="H931" s="323" t="s">
        <v>2971</v>
      </c>
      <c r="I931" s="323" t="s">
        <v>2258</v>
      </c>
    </row>
    <row r="932" spans="1:9" x14ac:dyDescent="0.25">
      <c r="A932" s="323" t="s">
        <v>2</v>
      </c>
      <c r="B932" s="323" t="s">
        <v>14</v>
      </c>
      <c r="C932" s="323">
        <v>306699193</v>
      </c>
      <c r="D932" s="323" t="s">
        <v>2483</v>
      </c>
      <c r="E932" s="323">
        <v>2023</v>
      </c>
      <c r="F932" s="323" t="s">
        <v>2253</v>
      </c>
      <c r="G932" s="323">
        <v>3</v>
      </c>
      <c r="H932" s="323" t="s">
        <v>2971</v>
      </c>
      <c r="I932" s="323" t="s">
        <v>2258</v>
      </c>
    </row>
    <row r="933" spans="1:9" x14ac:dyDescent="0.25">
      <c r="A933" s="323" t="s">
        <v>2</v>
      </c>
      <c r="B933" s="323" t="s">
        <v>6</v>
      </c>
      <c r="C933" s="323">
        <v>306685038</v>
      </c>
      <c r="D933" s="323" t="s">
        <v>2972</v>
      </c>
      <c r="E933" s="323">
        <v>2023</v>
      </c>
      <c r="F933" s="323" t="s">
        <v>2253</v>
      </c>
      <c r="G933" s="323">
        <v>1</v>
      </c>
      <c r="H933" s="323" t="s">
        <v>2971</v>
      </c>
      <c r="I933" s="323" t="s">
        <v>2258</v>
      </c>
    </row>
    <row r="934" spans="1:9" x14ac:dyDescent="0.25">
      <c r="A934" s="323" t="s">
        <v>2</v>
      </c>
      <c r="B934" s="323" t="s">
        <v>3</v>
      </c>
      <c r="C934" s="323">
        <v>201989013</v>
      </c>
      <c r="D934" s="323" t="s">
        <v>2377</v>
      </c>
      <c r="E934" s="323">
        <v>2023</v>
      </c>
      <c r="F934" s="323" t="s">
        <v>2253</v>
      </c>
      <c r="G934" s="323">
        <v>2</v>
      </c>
      <c r="H934" s="323" t="s">
        <v>2973</v>
      </c>
      <c r="I934" s="323" t="s">
        <v>2258</v>
      </c>
    </row>
    <row r="935" spans="1:9" x14ac:dyDescent="0.25">
      <c r="A935" s="323" t="s">
        <v>2</v>
      </c>
      <c r="B935" s="323" t="s">
        <v>12</v>
      </c>
      <c r="C935" s="323">
        <v>203463532</v>
      </c>
      <c r="D935" s="323" t="s">
        <v>2974</v>
      </c>
      <c r="E935" s="323">
        <v>2023</v>
      </c>
      <c r="F935" s="323" t="s">
        <v>2253</v>
      </c>
      <c r="G935" s="323">
        <v>1</v>
      </c>
      <c r="H935" s="323" t="s">
        <v>2973</v>
      </c>
      <c r="I935" s="323" t="s">
        <v>2258</v>
      </c>
    </row>
    <row r="936" spans="1:9" x14ac:dyDescent="0.25">
      <c r="A936" s="323" t="s">
        <v>2</v>
      </c>
      <c r="B936" s="323" t="s">
        <v>12</v>
      </c>
      <c r="C936" s="323">
        <v>206902078</v>
      </c>
      <c r="D936" s="323" t="s">
        <v>2822</v>
      </c>
      <c r="E936" s="323">
        <v>2023</v>
      </c>
      <c r="F936" s="323" t="s">
        <v>2253</v>
      </c>
      <c r="G936" s="323">
        <v>2</v>
      </c>
      <c r="H936" s="323" t="s">
        <v>2973</v>
      </c>
      <c r="I936" s="323" t="s">
        <v>2258</v>
      </c>
    </row>
    <row r="937" spans="1:9" x14ac:dyDescent="0.25">
      <c r="A937" s="323" t="s">
        <v>2</v>
      </c>
      <c r="B937" s="323" t="s">
        <v>12</v>
      </c>
      <c r="C937" s="323">
        <v>201553674</v>
      </c>
      <c r="D937" s="323" t="s">
        <v>2485</v>
      </c>
      <c r="E937" s="323">
        <v>2023</v>
      </c>
      <c r="F937" s="323" t="s">
        <v>2253</v>
      </c>
      <c r="G937" s="323">
        <v>3</v>
      </c>
      <c r="H937" s="323" t="s">
        <v>2973</v>
      </c>
      <c r="I937" s="323" t="s">
        <v>2258</v>
      </c>
    </row>
    <row r="938" spans="1:9" x14ac:dyDescent="0.25">
      <c r="A938" s="323" t="s">
        <v>2</v>
      </c>
      <c r="B938" s="323" t="s">
        <v>2289</v>
      </c>
      <c r="C938" s="323">
        <v>305464843</v>
      </c>
      <c r="D938" s="323" t="s">
        <v>2710</v>
      </c>
      <c r="E938" s="323">
        <v>2023</v>
      </c>
      <c r="F938" s="323" t="s">
        <v>2253</v>
      </c>
      <c r="G938" s="323">
        <v>4</v>
      </c>
      <c r="H938" s="323" t="s">
        <v>2973</v>
      </c>
      <c r="I938" s="323" t="s">
        <v>2255</v>
      </c>
    </row>
    <row r="939" spans="1:9" x14ac:dyDescent="0.25">
      <c r="A939" s="323" t="s">
        <v>2</v>
      </c>
      <c r="B939" s="323" t="s">
        <v>14</v>
      </c>
      <c r="C939" s="323">
        <v>206918721</v>
      </c>
      <c r="D939" s="323" t="s">
        <v>2631</v>
      </c>
      <c r="E939" s="323">
        <v>2023</v>
      </c>
      <c r="F939" s="323" t="s">
        <v>2253</v>
      </c>
      <c r="G939" s="323">
        <v>4</v>
      </c>
      <c r="H939" s="323" t="s">
        <v>2973</v>
      </c>
      <c r="I939" s="323" t="s">
        <v>2258</v>
      </c>
    </row>
    <row r="940" spans="1:9" x14ac:dyDescent="0.25">
      <c r="A940" s="323" t="s">
        <v>2</v>
      </c>
      <c r="B940" s="323" t="s">
        <v>2289</v>
      </c>
      <c r="C940" s="323">
        <v>305464843</v>
      </c>
      <c r="D940" s="323" t="s">
        <v>2710</v>
      </c>
      <c r="E940" s="323">
        <v>2023</v>
      </c>
      <c r="F940" s="323" t="s">
        <v>2253</v>
      </c>
      <c r="G940" s="323">
        <v>5</v>
      </c>
      <c r="H940" s="323" t="s">
        <v>2973</v>
      </c>
      <c r="I940" s="323" t="s">
        <v>2255</v>
      </c>
    </row>
    <row r="941" spans="1:9" x14ac:dyDescent="0.25">
      <c r="A941" s="323" t="s">
        <v>2</v>
      </c>
      <c r="B941" s="323" t="s">
        <v>14</v>
      </c>
      <c r="C941" s="323">
        <v>206943201</v>
      </c>
      <c r="D941" s="323" t="s">
        <v>2361</v>
      </c>
      <c r="E941" s="323">
        <v>2023</v>
      </c>
      <c r="F941" s="323" t="s">
        <v>2253</v>
      </c>
      <c r="G941" s="323">
        <v>1</v>
      </c>
      <c r="H941" s="323" t="s">
        <v>2973</v>
      </c>
      <c r="I941" s="323" t="s">
        <v>2258</v>
      </c>
    </row>
    <row r="942" spans="1:9" x14ac:dyDescent="0.25">
      <c r="A942" s="323" t="s">
        <v>2</v>
      </c>
      <c r="B942" s="323" t="s">
        <v>7</v>
      </c>
      <c r="C942" s="323">
        <v>206867461</v>
      </c>
      <c r="D942" s="323" t="s">
        <v>2902</v>
      </c>
      <c r="E942" s="323">
        <v>2023</v>
      </c>
      <c r="F942" s="323" t="s">
        <v>2253</v>
      </c>
      <c r="G942" s="323">
        <v>1</v>
      </c>
      <c r="H942" s="323" t="s">
        <v>2973</v>
      </c>
      <c r="I942" s="323" t="s">
        <v>2258</v>
      </c>
    </row>
    <row r="943" spans="1:9" x14ac:dyDescent="0.25">
      <c r="A943" s="323" t="s">
        <v>2</v>
      </c>
      <c r="B943" s="323" t="s">
        <v>10</v>
      </c>
      <c r="C943" s="323">
        <v>203315232</v>
      </c>
      <c r="D943" s="323" t="s">
        <v>2396</v>
      </c>
      <c r="E943" s="323">
        <v>2023</v>
      </c>
      <c r="F943" s="323" t="s">
        <v>2253</v>
      </c>
      <c r="G943" s="323">
        <v>2</v>
      </c>
      <c r="H943" s="323" t="s">
        <v>2973</v>
      </c>
      <c r="I943" s="323" t="s">
        <v>2258</v>
      </c>
    </row>
    <row r="944" spans="1:9" x14ac:dyDescent="0.25">
      <c r="A944" s="323" t="s">
        <v>2</v>
      </c>
      <c r="B944" s="323" t="s">
        <v>3</v>
      </c>
      <c r="C944" s="323">
        <v>310095669</v>
      </c>
      <c r="D944" s="323" t="s">
        <v>2975</v>
      </c>
      <c r="E944" s="323">
        <v>2023</v>
      </c>
      <c r="F944" s="323" t="s">
        <v>2253</v>
      </c>
      <c r="G944" s="323">
        <v>2</v>
      </c>
      <c r="H944" s="323" t="s">
        <v>2973</v>
      </c>
      <c r="I944" s="323" t="s">
        <v>2258</v>
      </c>
    </row>
    <row r="945" spans="1:9" x14ac:dyDescent="0.25">
      <c r="A945" s="323" t="s">
        <v>2</v>
      </c>
      <c r="B945" s="323" t="s">
        <v>14</v>
      </c>
      <c r="C945" s="323">
        <v>306103974</v>
      </c>
      <c r="D945" s="323" t="s">
        <v>2644</v>
      </c>
      <c r="E945" s="323">
        <v>2023</v>
      </c>
      <c r="F945" s="323" t="s">
        <v>2253</v>
      </c>
      <c r="G945" s="323">
        <v>2</v>
      </c>
      <c r="H945" s="323" t="s">
        <v>2973</v>
      </c>
      <c r="I945" s="323" t="s">
        <v>2258</v>
      </c>
    </row>
    <row r="946" spans="1:9" x14ac:dyDescent="0.25">
      <c r="A946" s="323" t="s">
        <v>2</v>
      </c>
      <c r="B946" s="323" t="s">
        <v>3</v>
      </c>
      <c r="C946" s="323">
        <v>204098075</v>
      </c>
      <c r="D946" s="323" t="s">
        <v>2976</v>
      </c>
      <c r="E946" s="323">
        <v>2023</v>
      </c>
      <c r="F946" s="323" t="s">
        <v>2253</v>
      </c>
      <c r="G946" s="323">
        <v>4</v>
      </c>
      <c r="H946" s="323" t="s">
        <v>2973</v>
      </c>
      <c r="I946" s="323" t="s">
        <v>2258</v>
      </c>
    </row>
    <row r="947" spans="1:9" x14ac:dyDescent="0.25">
      <c r="A947" s="323" t="s">
        <v>2</v>
      </c>
      <c r="B947" s="323" t="s">
        <v>5</v>
      </c>
      <c r="C947" s="323">
        <v>305472493</v>
      </c>
      <c r="D947" s="323" t="s">
        <v>2977</v>
      </c>
      <c r="E947" s="323">
        <v>2023</v>
      </c>
      <c r="F947" s="323" t="s">
        <v>2253</v>
      </c>
      <c r="G947" s="323">
        <v>5</v>
      </c>
      <c r="H947" s="323" t="s">
        <v>2978</v>
      </c>
      <c r="I947" s="323" t="s">
        <v>2258</v>
      </c>
    </row>
    <row r="948" spans="1:9" x14ac:dyDescent="0.25">
      <c r="A948" s="323" t="s">
        <v>2</v>
      </c>
      <c r="B948" s="323" t="s">
        <v>5</v>
      </c>
      <c r="C948" s="323">
        <v>302382434</v>
      </c>
      <c r="D948" s="323" t="s">
        <v>2979</v>
      </c>
      <c r="E948" s="323">
        <v>2023</v>
      </c>
      <c r="F948" s="323" t="s">
        <v>2253</v>
      </c>
      <c r="G948" s="323">
        <v>6</v>
      </c>
      <c r="H948" s="323" t="s">
        <v>2978</v>
      </c>
      <c r="I948" s="323" t="s">
        <v>2258</v>
      </c>
    </row>
    <row r="949" spans="1:9" x14ac:dyDescent="0.25">
      <c r="A949" s="323" t="s">
        <v>2</v>
      </c>
      <c r="B949" s="323" t="s">
        <v>3</v>
      </c>
      <c r="C949" s="323">
        <v>201989163</v>
      </c>
      <c r="D949" s="323" t="s">
        <v>2943</v>
      </c>
      <c r="E949" s="323">
        <v>2023</v>
      </c>
      <c r="F949" s="323" t="s">
        <v>2253</v>
      </c>
      <c r="G949" s="323">
        <v>5</v>
      </c>
      <c r="H949" s="323" t="s">
        <v>2978</v>
      </c>
      <c r="I949" s="323" t="s">
        <v>2258</v>
      </c>
    </row>
    <row r="950" spans="1:9" x14ac:dyDescent="0.25">
      <c r="A950" s="323" t="s">
        <v>2</v>
      </c>
      <c r="B950" s="323" t="s">
        <v>5</v>
      </c>
      <c r="C950" s="323">
        <v>310144392</v>
      </c>
      <c r="D950" s="323" t="s">
        <v>2980</v>
      </c>
      <c r="E950" s="323">
        <v>2023</v>
      </c>
      <c r="F950" s="323" t="s">
        <v>2253</v>
      </c>
      <c r="G950" s="323">
        <v>5</v>
      </c>
      <c r="H950" s="323" t="s">
        <v>2978</v>
      </c>
      <c r="I950" s="323" t="s">
        <v>2258</v>
      </c>
    </row>
    <row r="951" spans="1:9" x14ac:dyDescent="0.25">
      <c r="A951" s="323" t="s">
        <v>2</v>
      </c>
      <c r="B951" s="323" t="s">
        <v>2256</v>
      </c>
      <c r="C951" s="323">
        <v>309217118</v>
      </c>
      <c r="D951" s="323" t="s">
        <v>2981</v>
      </c>
      <c r="E951" s="323">
        <v>2023</v>
      </c>
      <c r="F951" s="323" t="s">
        <v>2253</v>
      </c>
      <c r="G951" s="323">
        <v>2</v>
      </c>
      <c r="H951" s="323" t="s">
        <v>2978</v>
      </c>
      <c r="I951" s="323" t="s">
        <v>2258</v>
      </c>
    </row>
    <row r="952" spans="1:9" x14ac:dyDescent="0.25">
      <c r="A952" s="323" t="s">
        <v>2</v>
      </c>
      <c r="B952" s="323" t="s">
        <v>12</v>
      </c>
      <c r="C952" s="323">
        <v>309900369</v>
      </c>
      <c r="D952" s="323" t="s">
        <v>2665</v>
      </c>
      <c r="E952" s="323">
        <v>2023</v>
      </c>
      <c r="F952" s="323" t="s">
        <v>2253</v>
      </c>
      <c r="G952" s="323">
        <v>2</v>
      </c>
      <c r="H952" s="323" t="s">
        <v>2982</v>
      </c>
      <c r="I952" s="323" t="s">
        <v>2258</v>
      </c>
    </row>
    <row r="953" spans="1:9" x14ac:dyDescent="0.25">
      <c r="A953" s="323" t="s">
        <v>2</v>
      </c>
      <c r="B953" s="323" t="s">
        <v>10</v>
      </c>
      <c r="C953" s="323">
        <v>203315066</v>
      </c>
      <c r="D953" s="323" t="s">
        <v>2526</v>
      </c>
      <c r="E953" s="323">
        <v>2023</v>
      </c>
      <c r="F953" s="323" t="s">
        <v>2253</v>
      </c>
      <c r="G953" s="323">
        <v>2</v>
      </c>
      <c r="H953" s="323" t="s">
        <v>2982</v>
      </c>
      <c r="I953" s="323" t="s">
        <v>2258</v>
      </c>
    </row>
    <row r="954" spans="1:9" x14ac:dyDescent="0.25">
      <c r="A954" s="323" t="s">
        <v>2</v>
      </c>
      <c r="B954" s="323" t="s">
        <v>3</v>
      </c>
      <c r="C954" s="323">
        <v>201651284</v>
      </c>
      <c r="D954" s="323" t="s">
        <v>2580</v>
      </c>
      <c r="E954" s="323">
        <v>2023</v>
      </c>
      <c r="F954" s="323" t="s">
        <v>2253</v>
      </c>
      <c r="G954" s="323">
        <v>1</v>
      </c>
      <c r="H954" s="323" t="s">
        <v>2982</v>
      </c>
      <c r="I954" s="323" t="s">
        <v>2258</v>
      </c>
    </row>
    <row r="955" spans="1:9" x14ac:dyDescent="0.25">
      <c r="A955" s="323" t="s">
        <v>2</v>
      </c>
      <c r="B955" s="323" t="s">
        <v>6</v>
      </c>
      <c r="C955" s="323">
        <v>201137724</v>
      </c>
      <c r="D955" s="323" t="s">
        <v>2575</v>
      </c>
      <c r="E955" s="323">
        <v>2023</v>
      </c>
      <c r="F955" s="323" t="s">
        <v>2253</v>
      </c>
      <c r="G955" s="323">
        <v>1</v>
      </c>
      <c r="H955" s="323" t="s">
        <v>2982</v>
      </c>
      <c r="I955" s="323" t="s">
        <v>2258</v>
      </c>
    </row>
    <row r="956" spans="1:9" x14ac:dyDescent="0.25">
      <c r="A956" s="323" t="s">
        <v>2</v>
      </c>
      <c r="B956" s="323" t="s">
        <v>99</v>
      </c>
      <c r="C956" s="323">
        <v>206908053</v>
      </c>
      <c r="D956" s="323" t="s">
        <v>2322</v>
      </c>
      <c r="E956" s="323">
        <v>2023</v>
      </c>
      <c r="F956" s="323" t="s">
        <v>2253</v>
      </c>
      <c r="G956" s="323">
        <v>1</v>
      </c>
      <c r="H956" s="323" t="s">
        <v>2982</v>
      </c>
      <c r="I956" s="323" t="s">
        <v>2258</v>
      </c>
    </row>
    <row r="957" spans="1:9" x14ac:dyDescent="0.25">
      <c r="A957" s="323" t="s">
        <v>2</v>
      </c>
      <c r="B957" s="323" t="s">
        <v>7</v>
      </c>
      <c r="C957" s="323">
        <v>306680163</v>
      </c>
      <c r="D957" s="323" t="s">
        <v>2983</v>
      </c>
      <c r="E957" s="323">
        <v>2023</v>
      </c>
      <c r="F957" s="323" t="s">
        <v>2253</v>
      </c>
      <c r="G957" s="323">
        <v>1</v>
      </c>
      <c r="H957" s="323" t="s">
        <v>2982</v>
      </c>
      <c r="I957" s="323" t="s">
        <v>2258</v>
      </c>
    </row>
    <row r="958" spans="1:9" x14ac:dyDescent="0.25">
      <c r="A958" s="323" t="s">
        <v>2</v>
      </c>
      <c r="B958" s="323" t="s">
        <v>5</v>
      </c>
      <c r="C958" s="323">
        <v>309730708</v>
      </c>
      <c r="D958" s="323" t="s">
        <v>2984</v>
      </c>
      <c r="E958" s="323">
        <v>2023</v>
      </c>
      <c r="F958" s="323" t="s">
        <v>2253</v>
      </c>
      <c r="G958" s="323">
        <v>5</v>
      </c>
      <c r="H958" s="323" t="s">
        <v>2982</v>
      </c>
      <c r="I958" s="323" t="s">
        <v>2258</v>
      </c>
    </row>
    <row r="959" spans="1:9" x14ac:dyDescent="0.25">
      <c r="A959" s="323" t="s">
        <v>2</v>
      </c>
      <c r="B959" s="323" t="s">
        <v>5</v>
      </c>
      <c r="C959" s="323">
        <v>203084284</v>
      </c>
      <c r="D959" s="323" t="s">
        <v>2985</v>
      </c>
      <c r="E959" s="323">
        <v>2023</v>
      </c>
      <c r="F959" s="323" t="s">
        <v>2253</v>
      </c>
      <c r="G959" s="323">
        <v>5</v>
      </c>
      <c r="H959" s="323" t="s">
        <v>2982</v>
      </c>
      <c r="I959" s="323" t="s">
        <v>2258</v>
      </c>
    </row>
    <row r="960" spans="1:9" x14ac:dyDescent="0.25">
      <c r="A960" s="323" t="s">
        <v>2</v>
      </c>
      <c r="B960" s="323" t="s">
        <v>2256</v>
      </c>
      <c r="C960" s="323">
        <v>309945423</v>
      </c>
      <c r="D960" s="323" t="s">
        <v>2986</v>
      </c>
      <c r="E960" s="323">
        <v>2023</v>
      </c>
      <c r="F960" s="323" t="s">
        <v>2253</v>
      </c>
      <c r="G960" s="323">
        <v>3</v>
      </c>
      <c r="H960" s="323" t="s">
        <v>2982</v>
      </c>
      <c r="I960" s="323" t="s">
        <v>2258</v>
      </c>
    </row>
    <row r="961" spans="1:9" x14ac:dyDescent="0.25">
      <c r="A961" s="323" t="s">
        <v>2</v>
      </c>
      <c r="B961" s="323" t="s">
        <v>8</v>
      </c>
      <c r="C961" s="323">
        <v>201901676</v>
      </c>
      <c r="D961" s="323" t="s">
        <v>2987</v>
      </c>
      <c r="E961" s="323">
        <v>2023</v>
      </c>
      <c r="F961" s="323" t="s">
        <v>2253</v>
      </c>
      <c r="G961" s="323">
        <v>1</v>
      </c>
      <c r="H961" s="323" t="s">
        <v>2982</v>
      </c>
      <c r="I961" s="323" t="s">
        <v>2258</v>
      </c>
    </row>
    <row r="962" spans="1:9" x14ac:dyDescent="0.25">
      <c r="A962" s="323" t="s">
        <v>2</v>
      </c>
      <c r="B962" s="323" t="s">
        <v>5</v>
      </c>
      <c r="C962" s="323">
        <v>206959212</v>
      </c>
      <c r="D962" s="323" t="s">
        <v>2455</v>
      </c>
      <c r="E962" s="323">
        <v>2023</v>
      </c>
      <c r="F962" s="323" t="s">
        <v>2253</v>
      </c>
      <c r="G962" s="323">
        <v>3</v>
      </c>
      <c r="H962" s="323" t="s">
        <v>2982</v>
      </c>
      <c r="I962" s="323" t="s">
        <v>2258</v>
      </c>
    </row>
    <row r="963" spans="1:9" x14ac:dyDescent="0.25">
      <c r="A963" s="323" t="s">
        <v>2</v>
      </c>
      <c r="B963" s="323" t="s">
        <v>2289</v>
      </c>
      <c r="C963" s="323">
        <v>206881304</v>
      </c>
      <c r="D963" s="323" t="s">
        <v>2988</v>
      </c>
      <c r="E963" s="323">
        <v>2023</v>
      </c>
      <c r="F963" s="323" t="s">
        <v>2253</v>
      </c>
      <c r="G963" s="323">
        <v>1</v>
      </c>
      <c r="H963" s="323" t="s">
        <v>2982</v>
      </c>
      <c r="I963" s="323" t="s">
        <v>2258</v>
      </c>
    </row>
    <row r="964" spans="1:9" x14ac:dyDescent="0.25">
      <c r="A964" s="323" t="s">
        <v>2</v>
      </c>
      <c r="B964" s="323" t="s">
        <v>3</v>
      </c>
      <c r="C964" s="323">
        <v>201970204</v>
      </c>
      <c r="D964" s="323" t="s">
        <v>2989</v>
      </c>
      <c r="E964" s="323">
        <v>2023</v>
      </c>
      <c r="F964" s="323" t="s">
        <v>2253</v>
      </c>
      <c r="G964" s="323">
        <v>14</v>
      </c>
      <c r="H964" s="323" t="s">
        <v>2982</v>
      </c>
      <c r="I964" s="323" t="s">
        <v>2258</v>
      </c>
    </row>
    <row r="965" spans="1:9" x14ac:dyDescent="0.25">
      <c r="A965" s="323" t="s">
        <v>2</v>
      </c>
      <c r="B965" s="323" t="s">
        <v>12</v>
      </c>
      <c r="C965" s="323">
        <v>203518779</v>
      </c>
      <c r="D965" s="323" t="s">
        <v>2860</v>
      </c>
      <c r="E965" s="323">
        <v>2023</v>
      </c>
      <c r="F965" s="323" t="s">
        <v>2253</v>
      </c>
      <c r="G965" s="323">
        <v>1</v>
      </c>
      <c r="H965" s="323" t="s">
        <v>2982</v>
      </c>
      <c r="I965" s="323" t="s">
        <v>2258</v>
      </c>
    </row>
    <row r="966" spans="1:9" x14ac:dyDescent="0.25">
      <c r="A966" s="323" t="s">
        <v>2</v>
      </c>
      <c r="B966" s="323" t="s">
        <v>6</v>
      </c>
      <c r="C966" s="323">
        <v>309126484</v>
      </c>
      <c r="D966" s="323" t="s">
        <v>2704</v>
      </c>
      <c r="E966" s="323">
        <v>2023</v>
      </c>
      <c r="F966" s="323" t="s">
        <v>2253</v>
      </c>
      <c r="G966" s="323">
        <v>2</v>
      </c>
      <c r="H966" s="323" t="s">
        <v>2982</v>
      </c>
      <c r="I966" s="323" t="s">
        <v>2258</v>
      </c>
    </row>
    <row r="967" spans="1:9" x14ac:dyDescent="0.25">
      <c r="A967" s="323" t="s">
        <v>2</v>
      </c>
      <c r="B967" s="323" t="s">
        <v>99</v>
      </c>
      <c r="C967" s="323">
        <v>305437338</v>
      </c>
      <c r="D967" s="323" t="s">
        <v>2714</v>
      </c>
      <c r="E967" s="323">
        <v>2023</v>
      </c>
      <c r="F967" s="323" t="s">
        <v>2253</v>
      </c>
      <c r="G967" s="323">
        <v>1</v>
      </c>
      <c r="H967" s="323" t="s">
        <v>2982</v>
      </c>
      <c r="I967" s="323" t="s">
        <v>2258</v>
      </c>
    </row>
    <row r="968" spans="1:9" x14ac:dyDescent="0.25">
      <c r="A968" s="323" t="s">
        <v>2</v>
      </c>
      <c r="B968" s="323" t="s">
        <v>5</v>
      </c>
      <c r="C968" s="323">
        <v>310025477</v>
      </c>
      <c r="D968" s="323" t="s">
        <v>2990</v>
      </c>
      <c r="E968" s="323">
        <v>2023</v>
      </c>
      <c r="F968" s="323" t="s">
        <v>2253</v>
      </c>
      <c r="G968" s="323">
        <v>5</v>
      </c>
      <c r="H968" s="323" t="s">
        <v>2982</v>
      </c>
      <c r="I968" s="323" t="s">
        <v>2258</v>
      </c>
    </row>
    <row r="969" spans="1:9" x14ac:dyDescent="0.25">
      <c r="A969" s="323" t="s">
        <v>2</v>
      </c>
      <c r="B969" s="323" t="s">
        <v>2289</v>
      </c>
      <c r="C969" s="323">
        <v>206890997</v>
      </c>
      <c r="D969" s="323" t="s">
        <v>2482</v>
      </c>
      <c r="E969" s="323">
        <v>2023</v>
      </c>
      <c r="F969" s="323" t="s">
        <v>2253</v>
      </c>
      <c r="G969" s="323">
        <v>1</v>
      </c>
      <c r="H969" s="323" t="s">
        <v>2982</v>
      </c>
      <c r="I969" s="323" t="s">
        <v>2258</v>
      </c>
    </row>
    <row r="970" spans="1:9" x14ac:dyDescent="0.25">
      <c r="A970" s="323" t="s">
        <v>2</v>
      </c>
      <c r="B970" s="323" t="s">
        <v>14</v>
      </c>
      <c r="C970" s="323">
        <v>201086132</v>
      </c>
      <c r="D970" s="323" t="s">
        <v>2519</v>
      </c>
      <c r="E970" s="323">
        <v>2023</v>
      </c>
      <c r="F970" s="323" t="s">
        <v>2253</v>
      </c>
      <c r="G970" s="323">
        <v>3</v>
      </c>
      <c r="H970" s="323" t="s">
        <v>2982</v>
      </c>
      <c r="I970" s="323" t="s">
        <v>2258</v>
      </c>
    </row>
    <row r="971" spans="1:9" x14ac:dyDescent="0.25">
      <c r="A971" s="323" t="s">
        <v>2</v>
      </c>
      <c r="B971" s="323" t="s">
        <v>12</v>
      </c>
      <c r="C971" s="323">
        <v>305536508</v>
      </c>
      <c r="D971" s="323" t="s">
        <v>2991</v>
      </c>
      <c r="E971" s="323">
        <v>2023</v>
      </c>
      <c r="F971" s="323" t="s">
        <v>2253</v>
      </c>
      <c r="G971" s="323">
        <v>1</v>
      </c>
      <c r="H971" s="323" t="s">
        <v>2982</v>
      </c>
      <c r="I971" s="323" t="s">
        <v>2258</v>
      </c>
    </row>
    <row r="972" spans="1:9" x14ac:dyDescent="0.25">
      <c r="A972" s="323" t="s">
        <v>2</v>
      </c>
      <c r="B972" s="323" t="s">
        <v>99</v>
      </c>
      <c r="C972" s="323">
        <v>207097803</v>
      </c>
      <c r="D972" s="323" t="s">
        <v>2826</v>
      </c>
      <c r="E972" s="323">
        <v>2023</v>
      </c>
      <c r="F972" s="323" t="s">
        <v>2253</v>
      </c>
      <c r="G972" s="323">
        <v>2</v>
      </c>
      <c r="H972" s="323" t="s">
        <v>2982</v>
      </c>
      <c r="I972" s="323" t="s">
        <v>2258</v>
      </c>
    </row>
    <row r="973" spans="1:9" x14ac:dyDescent="0.25">
      <c r="A973" s="323" t="s">
        <v>2</v>
      </c>
      <c r="B973" s="323" t="s">
        <v>5</v>
      </c>
      <c r="C973" s="323">
        <v>309828590</v>
      </c>
      <c r="D973" s="323" t="s">
        <v>2992</v>
      </c>
      <c r="E973" s="323">
        <v>2023</v>
      </c>
      <c r="F973" s="323" t="s">
        <v>2253</v>
      </c>
      <c r="G973" s="323">
        <v>3</v>
      </c>
      <c r="H973" s="323" t="s">
        <v>2982</v>
      </c>
      <c r="I973" s="323" t="s">
        <v>2258</v>
      </c>
    </row>
    <row r="974" spans="1:9" x14ac:dyDescent="0.25">
      <c r="A974" s="323" t="s">
        <v>2</v>
      </c>
      <c r="B974" s="323" t="s">
        <v>12</v>
      </c>
      <c r="C974" s="323">
        <v>309011802</v>
      </c>
      <c r="D974" s="323" t="s">
        <v>2921</v>
      </c>
      <c r="E974" s="323">
        <v>2023</v>
      </c>
      <c r="F974" s="323" t="s">
        <v>2253</v>
      </c>
      <c r="G974" s="323">
        <v>2</v>
      </c>
      <c r="H974" s="323" t="s">
        <v>2982</v>
      </c>
      <c r="I974" s="323" t="s">
        <v>2258</v>
      </c>
    </row>
    <row r="975" spans="1:9" x14ac:dyDescent="0.25">
      <c r="A975" s="323" t="s">
        <v>2</v>
      </c>
      <c r="B975" s="323" t="s">
        <v>3</v>
      </c>
      <c r="C975" s="323">
        <v>203934910</v>
      </c>
      <c r="D975" s="323" t="s">
        <v>2993</v>
      </c>
      <c r="E975" s="323">
        <v>2023</v>
      </c>
      <c r="F975" s="323" t="s">
        <v>2253</v>
      </c>
      <c r="G975" s="323">
        <v>2</v>
      </c>
      <c r="H975" s="323" t="s">
        <v>2982</v>
      </c>
      <c r="I975" s="323" t="s">
        <v>2258</v>
      </c>
    </row>
    <row r="976" spans="1:9" x14ac:dyDescent="0.25">
      <c r="A976" s="323" t="s">
        <v>2</v>
      </c>
      <c r="B976" s="323" t="s">
        <v>6</v>
      </c>
      <c r="C976" s="323">
        <v>206893035</v>
      </c>
      <c r="D976" s="323" t="s">
        <v>2351</v>
      </c>
      <c r="E976" s="323">
        <v>2023</v>
      </c>
      <c r="F976" s="323" t="s">
        <v>2253</v>
      </c>
      <c r="G976" s="323">
        <v>3</v>
      </c>
      <c r="H976" s="323" t="s">
        <v>2982</v>
      </c>
      <c r="I976" s="323" t="s">
        <v>2258</v>
      </c>
    </row>
    <row r="977" spans="1:9" x14ac:dyDescent="0.25">
      <c r="A977" s="323" t="s">
        <v>2</v>
      </c>
      <c r="B977" s="323" t="s">
        <v>12</v>
      </c>
      <c r="C977" s="323">
        <v>206902093</v>
      </c>
      <c r="D977" s="323" t="s">
        <v>2554</v>
      </c>
      <c r="E977" s="323">
        <v>2023</v>
      </c>
      <c r="F977" s="323" t="s">
        <v>2253</v>
      </c>
      <c r="G977" s="323">
        <v>1</v>
      </c>
      <c r="H977" s="323" t="s">
        <v>2982</v>
      </c>
      <c r="I977" s="323" t="s">
        <v>2258</v>
      </c>
    </row>
    <row r="978" spans="1:9" x14ac:dyDescent="0.25">
      <c r="A978" s="323" t="s">
        <v>2</v>
      </c>
      <c r="B978" s="323" t="s">
        <v>6</v>
      </c>
      <c r="C978" s="323">
        <v>205445236</v>
      </c>
      <c r="D978" s="323" t="s">
        <v>2271</v>
      </c>
      <c r="E978" s="323">
        <v>2023</v>
      </c>
      <c r="F978" s="323" t="s">
        <v>2253</v>
      </c>
      <c r="G978" s="323">
        <v>2</v>
      </c>
      <c r="H978" s="323" t="s">
        <v>2982</v>
      </c>
      <c r="I978" s="323" t="s">
        <v>2258</v>
      </c>
    </row>
    <row r="979" spans="1:9" x14ac:dyDescent="0.25">
      <c r="A979" s="323" t="s">
        <v>2</v>
      </c>
      <c r="B979" s="323" t="s">
        <v>3</v>
      </c>
      <c r="C979" s="323">
        <v>203934910</v>
      </c>
      <c r="D979" s="323" t="s">
        <v>2993</v>
      </c>
      <c r="E979" s="323">
        <v>2023</v>
      </c>
      <c r="F979" s="323" t="s">
        <v>2253</v>
      </c>
      <c r="G979" s="323">
        <v>1</v>
      </c>
      <c r="H979" s="323" t="s">
        <v>2982</v>
      </c>
      <c r="I979" s="323" t="s">
        <v>2258</v>
      </c>
    </row>
    <row r="980" spans="1:9" x14ac:dyDescent="0.25">
      <c r="A980" s="323" t="s">
        <v>2</v>
      </c>
      <c r="B980" s="323" t="s">
        <v>12</v>
      </c>
      <c r="C980" s="323">
        <v>306579983</v>
      </c>
      <c r="D980" s="323" t="s">
        <v>2994</v>
      </c>
      <c r="E980" s="323">
        <v>2023</v>
      </c>
      <c r="F980" s="323" t="s">
        <v>2253</v>
      </c>
      <c r="G980" s="323">
        <v>5</v>
      </c>
      <c r="H980" s="323" t="s">
        <v>2982</v>
      </c>
      <c r="I980" s="323" t="s">
        <v>2258</v>
      </c>
    </row>
    <row r="981" spans="1:9" x14ac:dyDescent="0.25">
      <c r="A981" s="323" t="s">
        <v>2</v>
      </c>
      <c r="B981" s="323" t="s">
        <v>73</v>
      </c>
      <c r="C981" s="323">
        <v>202257693</v>
      </c>
      <c r="D981" s="323" t="s">
        <v>2323</v>
      </c>
      <c r="E981" s="323">
        <v>2023</v>
      </c>
      <c r="F981" s="323" t="s">
        <v>2253</v>
      </c>
      <c r="G981" s="323">
        <v>1</v>
      </c>
      <c r="H981" s="323" t="s">
        <v>2982</v>
      </c>
      <c r="I981" s="323" t="s">
        <v>2258</v>
      </c>
    </row>
    <row r="982" spans="1:9" x14ac:dyDescent="0.25">
      <c r="A982" s="323" t="s">
        <v>2</v>
      </c>
      <c r="B982" s="323" t="s">
        <v>99</v>
      </c>
      <c r="C982" s="323">
        <v>207237746</v>
      </c>
      <c r="D982" s="323" t="s">
        <v>2373</v>
      </c>
      <c r="E982" s="323">
        <v>2023</v>
      </c>
      <c r="F982" s="323" t="s">
        <v>2253</v>
      </c>
      <c r="G982" s="323">
        <v>2</v>
      </c>
      <c r="H982" s="323" t="s">
        <v>2982</v>
      </c>
      <c r="I982" s="323" t="s">
        <v>2258</v>
      </c>
    </row>
    <row r="983" spans="1:9" x14ac:dyDescent="0.25">
      <c r="A983" s="323" t="s">
        <v>2</v>
      </c>
      <c r="B983" s="323" t="s">
        <v>99</v>
      </c>
      <c r="C983" s="323">
        <v>200206433</v>
      </c>
      <c r="D983" s="323" t="s">
        <v>2252</v>
      </c>
      <c r="E983" s="323">
        <v>2023</v>
      </c>
      <c r="F983" s="323" t="s">
        <v>2253</v>
      </c>
      <c r="G983" s="323">
        <v>8</v>
      </c>
      <c r="H983" s="323" t="s">
        <v>2982</v>
      </c>
      <c r="I983" s="323" t="s">
        <v>2258</v>
      </c>
    </row>
    <row r="984" spans="1:9" x14ac:dyDescent="0.25">
      <c r="A984" s="323" t="s">
        <v>2</v>
      </c>
      <c r="B984" s="323" t="s">
        <v>3</v>
      </c>
      <c r="C984" s="323">
        <v>203526254</v>
      </c>
      <c r="D984" s="323" t="s">
        <v>2995</v>
      </c>
      <c r="E984" s="323">
        <v>2023</v>
      </c>
      <c r="F984" s="323" t="s">
        <v>2253</v>
      </c>
      <c r="G984" s="323">
        <v>2</v>
      </c>
      <c r="H984" s="323" t="s">
        <v>2982</v>
      </c>
      <c r="I984" s="323" t="s">
        <v>2258</v>
      </c>
    </row>
    <row r="985" spans="1:9" x14ac:dyDescent="0.25">
      <c r="A985" s="323" t="s">
        <v>2</v>
      </c>
      <c r="B985" s="323" t="s">
        <v>5</v>
      </c>
      <c r="C985" s="323">
        <v>309427853</v>
      </c>
      <c r="D985" s="323" t="s">
        <v>2996</v>
      </c>
      <c r="E985" s="323">
        <v>2023</v>
      </c>
      <c r="F985" s="323" t="s">
        <v>2253</v>
      </c>
      <c r="G985" s="323">
        <v>5</v>
      </c>
      <c r="H985" s="323" t="s">
        <v>2982</v>
      </c>
      <c r="I985" s="323" t="s">
        <v>2258</v>
      </c>
    </row>
    <row r="986" spans="1:9" x14ac:dyDescent="0.25">
      <c r="A986" s="323" t="s">
        <v>2</v>
      </c>
      <c r="B986" s="323" t="s">
        <v>99</v>
      </c>
      <c r="C986" s="323">
        <v>202016803</v>
      </c>
      <c r="D986" s="323" t="s">
        <v>2997</v>
      </c>
      <c r="E986" s="323">
        <v>2023</v>
      </c>
      <c r="F986" s="323" t="s">
        <v>2253</v>
      </c>
      <c r="G986" s="323">
        <v>2</v>
      </c>
      <c r="H986" s="323" t="s">
        <v>2998</v>
      </c>
      <c r="I986" s="323" t="s">
        <v>2258</v>
      </c>
    </row>
    <row r="987" spans="1:9" x14ac:dyDescent="0.25">
      <c r="A987" s="323" t="s">
        <v>2</v>
      </c>
      <c r="B987" s="323" t="s">
        <v>7</v>
      </c>
      <c r="C987" s="323">
        <v>207099246</v>
      </c>
      <c r="D987" s="323" t="s">
        <v>2961</v>
      </c>
      <c r="E987" s="323">
        <v>2023</v>
      </c>
      <c r="F987" s="323" t="s">
        <v>2253</v>
      </c>
      <c r="G987" s="323">
        <v>2</v>
      </c>
      <c r="H987" s="323" t="s">
        <v>2998</v>
      </c>
      <c r="I987" s="323" t="s">
        <v>2258</v>
      </c>
    </row>
    <row r="988" spans="1:9" x14ac:dyDescent="0.25">
      <c r="A988" s="323" t="s">
        <v>2</v>
      </c>
      <c r="B988" s="323" t="s">
        <v>8</v>
      </c>
      <c r="C988" s="323">
        <v>206906222</v>
      </c>
      <c r="D988" s="323" t="s">
        <v>2999</v>
      </c>
      <c r="E988" s="323">
        <v>2023</v>
      </c>
      <c r="F988" s="323" t="s">
        <v>2253</v>
      </c>
      <c r="G988" s="323">
        <v>1</v>
      </c>
      <c r="H988" s="323" t="s">
        <v>2998</v>
      </c>
      <c r="I988" s="323" t="s">
        <v>2258</v>
      </c>
    </row>
  </sheetData>
  <autoFilter ref="A2:J9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11</vt:i4>
      </vt:variant>
    </vt:vector>
  </HeadingPairs>
  <TitlesOfParts>
    <vt:vector size="21" baseType="lpstr">
      <vt:lpstr>Манзилли</vt:lpstr>
      <vt:lpstr>свод жами </vt:lpstr>
      <vt:lpstr>СВОД</vt:lpstr>
      <vt:lpstr>Лист1</vt:lpstr>
      <vt:lpstr>кечагидан фарқи</vt:lpstr>
      <vt:lpstr>Қишлоқ хўжалиги0</vt:lpstr>
      <vt:lpstr>Қишлоқ хўжалиги</vt:lpstr>
      <vt:lpstr>кунлик</vt:lpstr>
      <vt:lpstr>4 кунлик</vt:lpstr>
      <vt:lpstr>Ваканция</vt:lpstr>
      <vt:lpstr>'кечагидан фарқи'!Заголовки_для_печати</vt:lpstr>
      <vt:lpstr>'Қишлоқ хўжалиги'!Заголовки_для_печати</vt:lpstr>
      <vt:lpstr>'Қишлоқ хўжалиги0'!Заголовки_для_печати</vt:lpstr>
      <vt:lpstr>СВОД!Заголовки_для_печати</vt:lpstr>
      <vt:lpstr>'свод жами '!Заголовки_для_печати</vt:lpstr>
      <vt:lpstr>'кечагидан фарқи'!Область_печати</vt:lpstr>
      <vt:lpstr>'Қишлоқ хўжалиги'!Область_печати</vt:lpstr>
      <vt:lpstr>'Қишлоқ хўжалиги0'!Область_печати</vt:lpstr>
      <vt:lpstr>Манзилли!Область_печати</vt:lpstr>
      <vt:lpstr>СВОД!Область_печати</vt:lpstr>
      <vt:lpstr>'свод жами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2023-11-21T04:39:24Z</dcterms:modified>
</cp:coreProperties>
</file>